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vbaProject.bin" ContentType="application/vnd.ms-office.vbaProject"/>
  <Default Extension="rels" ContentType="application/vnd.openxmlformats-package.relationships+xml"/>
  <Default Extension="xml" ContentType="application/xml"/>
  <Override PartName="/xl/workbook.xml" ContentType="application/vnd.ms-excel.sheet.macroEnabled.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codeName="{37E998C4-C9E5-D4B9-71C8-EB1FF731991C}"/>
  <workbookPr codeName="ThisWorkbook" defaultThemeVersion="124226"/>
  <bookViews>
    <workbookView xWindow="5010" yWindow="3045" windowWidth="15375" windowHeight="7875"/>
  </bookViews>
  <sheets>
    <sheet name="Datos Grales." sheetId="4" r:id="rId1"/>
    <sheet name="Ordenes de Pago" sheetId="9" r:id="rId2"/>
    <sheet name="Ing., Egresos y Devoluc." sheetId="5" r:id="rId3"/>
    <sheet name="Doc. Respaldatoria" sheetId="7" r:id="rId4"/>
    <sheet name="Carátula" sheetId="1" r:id="rId5"/>
    <sheet name="R. C. Haberes" sheetId="2" r:id="rId6"/>
    <sheet name="Tablas Auxiliares" sheetId="10" r:id="rId7"/>
  </sheets>
  <definedNames>
    <definedName name="_xlnm.Print_Area" localSheetId="0">'Datos Grales.'!$A$1:$D$84</definedName>
    <definedName name="_xlnm.Print_Titles" localSheetId="2">'Ing., Egresos y Devoluc.'!$1:$7</definedName>
    <definedName name="_xlnm.Print_Titles" localSheetId="1">'Ordenes de Pago'!$1:$9</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67" i="5"/>
  <c r="L166"/>
  <c r="L165"/>
  <c r="L164"/>
  <c r="L163"/>
  <c r="L162"/>
  <c r="L161"/>
  <c r="L160"/>
  <c r="L159"/>
  <c r="L158"/>
  <c r="L157"/>
  <c r="L156"/>
  <c r="L155"/>
  <c r="L154"/>
  <c r="L153"/>
  <c r="L148"/>
  <c r="L147"/>
  <c r="L146"/>
  <c r="L145"/>
  <c r="L144"/>
  <c r="L143"/>
  <c r="L142"/>
  <c r="L141"/>
  <c r="L140"/>
  <c r="L139"/>
  <c r="L138"/>
  <c r="L137"/>
  <c r="L136"/>
  <c r="L135"/>
  <c r="L134"/>
  <c r="L133"/>
  <c r="L132"/>
  <c r="L131"/>
  <c r="L130"/>
  <c r="L129"/>
  <c r="L128"/>
  <c r="L127"/>
  <c r="L126"/>
  <c r="L125"/>
  <c r="L124"/>
  <c r="L111"/>
  <c r="L110"/>
  <c r="L109"/>
  <c r="L108"/>
  <c r="L107"/>
  <c r="L106"/>
  <c r="L105"/>
  <c r="L104"/>
  <c r="L103"/>
  <c r="L102"/>
  <c r="L101"/>
  <c r="L100"/>
  <c r="L99"/>
  <c r="L98"/>
  <c r="L97"/>
  <c r="L92"/>
  <c r="L91"/>
  <c r="L90"/>
  <c r="L89"/>
  <c r="L88"/>
  <c r="L87"/>
  <c r="L86"/>
  <c r="L85"/>
  <c r="L84"/>
  <c r="L83"/>
  <c r="L82"/>
  <c r="L81"/>
  <c r="L80"/>
  <c r="L79"/>
  <c r="L78"/>
  <c r="L77"/>
  <c r="L76"/>
  <c r="L75"/>
  <c r="L74"/>
  <c r="L73"/>
  <c r="L72"/>
  <c r="L71"/>
  <c r="L70"/>
  <c r="L69"/>
  <c r="L68"/>
  <c r="D51" i="9" l="1"/>
  <c r="D50"/>
  <c r="D49"/>
  <c r="D48"/>
  <c r="D47"/>
  <c r="D46"/>
  <c r="D45"/>
  <c r="D44"/>
  <c r="D43"/>
  <c r="D42"/>
  <c r="D46" i="5" s="1"/>
  <c r="D41" i="9"/>
  <c r="D40"/>
  <c r="D39"/>
  <c r="D38"/>
  <c r="D154" i="5" s="1"/>
  <c r="D37" i="9"/>
  <c r="D153" i="5" s="1"/>
  <c r="D34" i="9"/>
  <c r="D33"/>
  <c r="D32"/>
  <c r="D31"/>
  <c r="D30"/>
  <c r="D29"/>
  <c r="D28"/>
  <c r="D27"/>
  <c r="D26"/>
  <c r="D25"/>
  <c r="D24"/>
  <c r="D23"/>
  <c r="D22"/>
  <c r="D21"/>
  <c r="D20"/>
  <c r="D19"/>
  <c r="D18"/>
  <c r="D17"/>
  <c r="D16"/>
  <c r="D15"/>
  <c r="D14"/>
  <c r="D16" i="5" s="1"/>
  <c r="D13" i="9"/>
  <c r="D15" i="5" s="1"/>
  <c r="D12" i="9"/>
  <c r="D14" i="5" s="1"/>
  <c r="D11" i="9"/>
  <c r="D13" i="5" s="1"/>
  <c r="D10" i="9"/>
  <c r="D124" i="5" s="1"/>
  <c r="D167"/>
  <c r="D163"/>
  <c r="D159"/>
  <c r="D155"/>
  <c r="E55"/>
  <c r="E54"/>
  <c r="E53"/>
  <c r="E52"/>
  <c r="E51"/>
  <c r="E50"/>
  <c r="E49"/>
  <c r="E48"/>
  <c r="E47"/>
  <c r="E46"/>
  <c r="E45"/>
  <c r="E44"/>
  <c r="E43"/>
  <c r="E42"/>
  <c r="E41"/>
  <c r="C55"/>
  <c r="C54"/>
  <c r="C53"/>
  <c r="C52"/>
  <c r="C51"/>
  <c r="C50"/>
  <c r="C49"/>
  <c r="C48"/>
  <c r="C47"/>
  <c r="C46"/>
  <c r="C45"/>
  <c r="C44"/>
  <c r="C43"/>
  <c r="C42"/>
  <c r="C41"/>
  <c r="D54"/>
  <c r="D53"/>
  <c r="D52"/>
  <c r="D50"/>
  <c r="D49"/>
  <c r="D48"/>
  <c r="D45"/>
  <c r="D44"/>
  <c r="E36"/>
  <c r="D36"/>
  <c r="C36"/>
  <c r="E35"/>
  <c r="D35"/>
  <c r="C35"/>
  <c r="E34"/>
  <c r="D34"/>
  <c r="C34"/>
  <c r="E33"/>
  <c r="D33"/>
  <c r="C33"/>
  <c r="E32"/>
  <c r="D32"/>
  <c r="C32"/>
  <c r="E31"/>
  <c r="D31"/>
  <c r="C31"/>
  <c r="E30"/>
  <c r="D30"/>
  <c r="C30"/>
  <c r="E29"/>
  <c r="D29"/>
  <c r="C29"/>
  <c r="E28"/>
  <c r="D28"/>
  <c r="C28"/>
  <c r="E27"/>
  <c r="D27"/>
  <c r="C27"/>
  <c r="E26"/>
  <c r="D26"/>
  <c r="C26"/>
  <c r="E25"/>
  <c r="D25"/>
  <c r="C25"/>
  <c r="E24"/>
  <c r="D24"/>
  <c r="C24"/>
  <c r="E23"/>
  <c r="D23"/>
  <c r="C23"/>
  <c r="E22"/>
  <c r="D22"/>
  <c r="C22"/>
  <c r="E21"/>
  <c r="D21"/>
  <c r="C21"/>
  <c r="E20"/>
  <c r="D20"/>
  <c r="C20"/>
  <c r="E19"/>
  <c r="D19"/>
  <c r="C19"/>
  <c r="E18"/>
  <c r="D18"/>
  <c r="C18"/>
  <c r="E17"/>
  <c r="D17"/>
  <c r="C17"/>
  <c r="E16"/>
  <c r="C16"/>
  <c r="E15"/>
  <c r="C15"/>
  <c r="E14"/>
  <c r="C14"/>
  <c r="E13"/>
  <c r="C13"/>
  <c r="E12"/>
  <c r="C12"/>
  <c r="A5" i="2"/>
  <c r="A5" i="7"/>
  <c r="A5" i="9"/>
  <c r="H17" i="4"/>
  <c r="H16"/>
  <c r="H15"/>
  <c r="H14"/>
  <c r="H13"/>
  <c r="H12"/>
  <c r="H3"/>
  <c r="H4"/>
  <c r="H5"/>
  <c r="H6"/>
  <c r="H7"/>
  <c r="H8"/>
  <c r="H9"/>
  <c r="H10"/>
  <c r="E167" i="5"/>
  <c r="C167"/>
  <c r="E166"/>
  <c r="C166"/>
  <c r="E165"/>
  <c r="C165"/>
  <c r="E164"/>
  <c r="C164"/>
  <c r="E163"/>
  <c r="C163"/>
  <c r="E162"/>
  <c r="C162"/>
  <c r="E161"/>
  <c r="C161"/>
  <c r="E160"/>
  <c r="C160"/>
  <c r="E159"/>
  <c r="C159"/>
  <c r="E158"/>
  <c r="C158"/>
  <c r="E157"/>
  <c r="C157"/>
  <c r="E156"/>
  <c r="C156"/>
  <c r="E155"/>
  <c r="C155"/>
  <c r="E154"/>
  <c r="C154"/>
  <c r="E153"/>
  <c r="C153"/>
  <c r="E148"/>
  <c r="C148"/>
  <c r="E147"/>
  <c r="C147"/>
  <c r="E146"/>
  <c r="C146"/>
  <c r="E145"/>
  <c r="C145"/>
  <c r="E144"/>
  <c r="C144"/>
  <c r="E143"/>
  <c r="C143"/>
  <c r="E142"/>
  <c r="C142"/>
  <c r="E141"/>
  <c r="C141"/>
  <c r="E140"/>
  <c r="C140"/>
  <c r="E139"/>
  <c r="C139"/>
  <c r="E138"/>
  <c r="C138"/>
  <c r="E137"/>
  <c r="C137"/>
  <c r="E136"/>
  <c r="C136"/>
  <c r="E135"/>
  <c r="C135"/>
  <c r="E134"/>
  <c r="C134"/>
  <c r="E133"/>
  <c r="C133"/>
  <c r="E132"/>
  <c r="C132"/>
  <c r="E131"/>
  <c r="C131"/>
  <c r="E130"/>
  <c r="C130"/>
  <c r="E129"/>
  <c r="C129"/>
  <c r="E128"/>
  <c r="C128"/>
  <c r="E127"/>
  <c r="C127"/>
  <c r="E126"/>
  <c r="C126"/>
  <c r="E125"/>
  <c r="C125"/>
  <c r="E124"/>
  <c r="C124"/>
  <c r="K168"/>
  <c r="M26" i="2" s="1"/>
  <c r="I168" i="5"/>
  <c r="M24" i="2" s="1"/>
  <c r="G168" i="5"/>
  <c r="M22" i="2" s="1"/>
  <c r="L56" i="5"/>
  <c r="K112"/>
  <c r="M17" i="2" s="1"/>
  <c r="I112" i="5"/>
  <c r="M15" i="2" s="1"/>
  <c r="G112" i="5"/>
  <c r="M13" i="2" s="1"/>
  <c r="E111" i="5"/>
  <c r="C111"/>
  <c r="E110"/>
  <c r="C110"/>
  <c r="E109"/>
  <c r="C109"/>
  <c r="E108"/>
  <c r="C108"/>
  <c r="E107"/>
  <c r="C107"/>
  <c r="E106"/>
  <c r="C106"/>
  <c r="E105"/>
  <c r="C105"/>
  <c r="E104"/>
  <c r="C104"/>
  <c r="E103"/>
  <c r="C103"/>
  <c r="E102"/>
  <c r="C102"/>
  <c r="E101"/>
  <c r="C101"/>
  <c r="E100"/>
  <c r="C100"/>
  <c r="E99"/>
  <c r="C99"/>
  <c r="E98"/>
  <c r="C98"/>
  <c r="E97"/>
  <c r="C97"/>
  <c r="E92"/>
  <c r="C92"/>
  <c r="E91"/>
  <c r="C91"/>
  <c r="E90"/>
  <c r="C90"/>
  <c r="E89"/>
  <c r="C89"/>
  <c r="E88"/>
  <c r="C88"/>
  <c r="E87"/>
  <c r="C87"/>
  <c r="E86"/>
  <c r="C86"/>
  <c r="E85"/>
  <c r="C85"/>
  <c r="E84"/>
  <c r="C84"/>
  <c r="E83"/>
  <c r="C83"/>
  <c r="E82"/>
  <c r="C82"/>
  <c r="E81"/>
  <c r="C81"/>
  <c r="E80"/>
  <c r="C80"/>
  <c r="E79"/>
  <c r="C79"/>
  <c r="E78"/>
  <c r="C78"/>
  <c r="E77"/>
  <c r="C77"/>
  <c r="E76"/>
  <c r="C76"/>
  <c r="E75"/>
  <c r="C75"/>
  <c r="E74"/>
  <c r="C74"/>
  <c r="E73"/>
  <c r="C73"/>
  <c r="E72"/>
  <c r="C72"/>
  <c r="E71"/>
  <c r="C71"/>
  <c r="E70"/>
  <c r="C70"/>
  <c r="E69"/>
  <c r="C69"/>
  <c r="E68"/>
  <c r="C68"/>
  <c r="G52" i="9"/>
  <c r="Q8" i="2" s="1"/>
  <c r="D166" i="5"/>
  <c r="D165"/>
  <c r="D164"/>
  <c r="D162"/>
  <c r="D161"/>
  <c r="D160"/>
  <c r="D158"/>
  <c r="D157"/>
  <c r="D156"/>
  <c r="D148"/>
  <c r="D147"/>
  <c r="D146"/>
  <c r="D145"/>
  <c r="D144"/>
  <c r="D143"/>
  <c r="D142"/>
  <c r="D141"/>
  <c r="D140"/>
  <c r="D139"/>
  <c r="D138"/>
  <c r="D137"/>
  <c r="D136"/>
  <c r="D135"/>
  <c r="D134"/>
  <c r="D133"/>
  <c r="D132"/>
  <c r="D131"/>
  <c r="D130"/>
  <c r="D129"/>
  <c r="D125"/>
  <c r="A3" i="9"/>
  <c r="A3" i="5"/>
  <c r="A5"/>
  <c r="B54" i="9"/>
  <c r="B58" i="5"/>
  <c r="D42" l="1"/>
  <c r="D128"/>
  <c r="D127"/>
  <c r="D126"/>
  <c r="D43"/>
  <c r="D47"/>
  <c r="D51"/>
  <c r="D55"/>
  <c r="D41"/>
  <c r="D12"/>
  <c r="D68"/>
  <c r="D72"/>
  <c r="D76"/>
  <c r="D80"/>
  <c r="D84"/>
  <c r="D88"/>
  <c r="D92"/>
  <c r="D100"/>
  <c r="D104"/>
  <c r="D108"/>
  <c r="D69"/>
  <c r="D73"/>
  <c r="D77"/>
  <c r="D81"/>
  <c r="D85"/>
  <c r="D89"/>
  <c r="D97"/>
  <c r="D101"/>
  <c r="D105"/>
  <c r="D109"/>
  <c r="D70"/>
  <c r="D74"/>
  <c r="D78"/>
  <c r="D82"/>
  <c r="D86"/>
  <c r="D90"/>
  <c r="D98"/>
  <c r="D102"/>
  <c r="D106"/>
  <c r="D110"/>
  <c r="D71"/>
  <c r="D75"/>
  <c r="D79"/>
  <c r="D83"/>
  <c r="D87"/>
  <c r="D91"/>
  <c r="D99"/>
  <c r="D103"/>
  <c r="D107"/>
  <c r="D111"/>
  <c r="L168"/>
  <c r="L112"/>
  <c r="I9" i="4"/>
  <c r="G9"/>
  <c r="I10"/>
  <c r="G10"/>
  <c r="A6" i="1"/>
  <c r="I21" i="4"/>
  <c r="I19"/>
  <c r="I18"/>
  <c r="I17"/>
  <c r="I16"/>
  <c r="I15"/>
  <c r="I14"/>
  <c r="I13"/>
  <c r="I12"/>
  <c r="I11"/>
  <c r="I8"/>
  <c r="I7"/>
  <c r="I6"/>
  <c r="I5"/>
  <c r="I4"/>
  <c r="I3"/>
  <c r="H11"/>
  <c r="G17"/>
  <c r="G16"/>
  <c r="G15"/>
  <c r="G14"/>
  <c r="G13"/>
  <c r="G12"/>
  <c r="G11"/>
  <c r="G8"/>
  <c r="G7"/>
  <c r="G6"/>
  <c r="G5"/>
  <c r="G4"/>
  <c r="G3"/>
  <c r="B170" i="5"/>
  <c r="B114"/>
  <c r="A3" i="7" l="1"/>
  <c r="Q21" i="2"/>
  <c r="Q12"/>
  <c r="A3"/>
  <c r="L22" i="1"/>
  <c r="L21"/>
  <c r="L20"/>
  <c r="L19"/>
  <c r="L18"/>
  <c r="L14"/>
  <c r="L13"/>
  <c r="L12"/>
  <c r="L11"/>
  <c r="I22"/>
  <c r="I21"/>
  <c r="I20"/>
  <c r="I19"/>
  <c r="I18"/>
  <c r="I14"/>
  <c r="Q14" s="1"/>
  <c r="I13"/>
  <c r="Q13" s="1"/>
  <c r="I12"/>
  <c r="Q12" s="1"/>
  <c r="I11"/>
  <c r="B22"/>
  <c r="B21"/>
  <c r="B20"/>
  <c r="B19"/>
  <c r="B18"/>
  <c r="B14"/>
  <c r="B13"/>
  <c r="B12"/>
  <c r="B11"/>
  <c r="L10"/>
  <c r="I10"/>
  <c r="Q10" s="1"/>
  <c r="B10"/>
  <c r="A4"/>
  <c r="A3"/>
  <c r="Q30" i="2" l="1"/>
  <c r="B32" s="1"/>
  <c r="A33" s="1"/>
  <c r="Q19" i="1"/>
  <c r="Q20"/>
  <c r="Q21"/>
  <c r="Q22"/>
  <c r="Q18"/>
  <c r="Q11"/>
  <c r="A1" i="2" l="1"/>
  <c r="A1" i="1"/>
  <c r="A1" i="5"/>
  <c r="A1" i="7"/>
</calcChain>
</file>

<file path=xl/sharedStrings.xml><?xml version="1.0" encoding="utf-8"?>
<sst xmlns="http://schemas.openxmlformats.org/spreadsheetml/2006/main" count="491" uniqueCount="232">
  <si>
    <t>APELLIDO Y NOMBRES</t>
  </si>
  <si>
    <t>CARGO</t>
  </si>
  <si>
    <t>DEL ORGANISMO O ENTE</t>
  </si>
  <si>
    <t>DE LOS RESPONSABLES</t>
  </si>
  <si>
    <t>Denominación del Ente u Organismo</t>
  </si>
  <si>
    <t>CONCEPTO</t>
  </si>
  <si>
    <t>DATO</t>
  </si>
  <si>
    <t>FORMATO</t>
  </si>
  <si>
    <t>CARGA</t>
  </si>
  <si>
    <t>Domicilio</t>
  </si>
  <si>
    <t>Año</t>
  </si>
  <si>
    <t>Texto</t>
  </si>
  <si>
    <t>Número</t>
  </si>
  <si>
    <t>Lista</t>
  </si>
  <si>
    <t>@</t>
  </si>
  <si>
    <t>D. N. I.</t>
  </si>
  <si>
    <t>########</t>
  </si>
  <si>
    <t>Cargo</t>
  </si>
  <si>
    <t>Apellido y Nombres</t>
  </si>
  <si>
    <t>Secuencia de presentación</t>
  </si>
  <si>
    <t>Secuencia</t>
  </si>
  <si>
    <t>Original</t>
  </si>
  <si>
    <t>Rectificativa N° 1</t>
  </si>
  <si>
    <t>Rectificativa N° 2</t>
  </si>
  <si>
    <t>Rectificativa N° 3</t>
  </si>
  <si>
    <t>Rectificativa N° 4</t>
  </si>
  <si>
    <t>Rectificativa N° 5</t>
  </si>
  <si>
    <t>Rectificativa N° 7</t>
  </si>
  <si>
    <t>Rectificativa N° 8</t>
  </si>
  <si>
    <t>1.</t>
  </si>
  <si>
    <t>2.</t>
  </si>
  <si>
    <t>3.</t>
  </si>
  <si>
    <t>4.</t>
  </si>
  <si>
    <t>5.</t>
  </si>
  <si>
    <t>6.</t>
  </si>
  <si>
    <t>7.</t>
  </si>
  <si>
    <t>8.</t>
  </si>
  <si>
    <t>9.</t>
  </si>
  <si>
    <t>10.</t>
  </si>
  <si>
    <t>11.</t>
  </si>
  <si>
    <t>12.</t>
  </si>
  <si>
    <t>TOTALES</t>
  </si>
  <si>
    <t>(Coincidente con Anexo Composiciòn de los Saldos)</t>
  </si>
  <si>
    <t>NÚMERO</t>
  </si>
  <si>
    <t>FECHA</t>
  </si>
  <si>
    <t>Rectificativa N° 9</t>
  </si>
  <si>
    <t>De ser necesario informar más responsables, deberá presentarse un archivo adjunto tipo .doc o .xls con detalle de los mismos datos requeridos anteriormente.</t>
  </si>
  <si>
    <t>De ser necesario informar más modificaciones, deberán presentarse en archivo adjunto tipo.doc o .xls</t>
  </si>
  <si>
    <t>De ser necesario informar más registros, comprobantes o cheques, deberán presentarse en archivo adjunto tipo.doc o .xls</t>
  </si>
  <si>
    <t>BALANCE DE RENDICIÓN DE CUENTAS</t>
  </si>
  <si>
    <t>TESORERÍA GENERAL DE LA PROVINCIA</t>
  </si>
  <si>
    <t>Concepto</t>
  </si>
  <si>
    <t>Conceptos:</t>
  </si>
  <si>
    <t>-</t>
  </si>
  <si>
    <t>Subconceptos:</t>
  </si>
  <si>
    <t>ENERO</t>
  </si>
  <si>
    <t>ADICIONAL</t>
  </si>
  <si>
    <t>LIQUIDACION REGULAR</t>
  </si>
  <si>
    <t>FEBRERO</t>
  </si>
  <si>
    <t>ASIGNACIONES VITALICIAS</t>
  </si>
  <si>
    <t>LIQUIDACION COMPLEMENTARIA</t>
  </si>
  <si>
    <t>MARZO</t>
  </si>
  <si>
    <t>DEVOLUCIONES</t>
  </si>
  <si>
    <t>ABRIL</t>
  </si>
  <si>
    <t>GUARDIAS MEDICAS</t>
  </si>
  <si>
    <t>S.A.C. 1 CUOTA</t>
  </si>
  <si>
    <t>MAYO</t>
  </si>
  <si>
    <t>HABERES</t>
  </si>
  <si>
    <t>S.A.C. 2 CUOTA</t>
  </si>
  <si>
    <t>JUNIO</t>
  </si>
  <si>
    <t>IMPUESTO A LAS GANANCIAS</t>
  </si>
  <si>
    <t>JULIO</t>
  </si>
  <si>
    <t>INCENTIVO DOCENTE/SALUD</t>
  </si>
  <si>
    <t>AGOSTO</t>
  </si>
  <si>
    <t>RECUPERO DEL GASTO</t>
  </si>
  <si>
    <t>SEPTIEMBRE</t>
  </si>
  <si>
    <t>REINTEGROS</t>
  </si>
  <si>
    <t>OCTUBRE</t>
  </si>
  <si>
    <t>RESIDENCIAS GUARDIAS MEDICAS</t>
  </si>
  <si>
    <t>NOVIEMBRE</t>
  </si>
  <si>
    <t>RETIROS VOLUNTARIOS</t>
  </si>
  <si>
    <t>DICIEMBRE</t>
  </si>
  <si>
    <t>TABLAS AUXILIARES</t>
  </si>
  <si>
    <t>Hoja Datos Generales</t>
  </si>
  <si>
    <t>Subconcepto</t>
  </si>
  <si>
    <t>Concepto rendido</t>
  </si>
  <si>
    <t>Periodo</t>
  </si>
  <si>
    <t>Periodos:</t>
  </si>
  <si>
    <t>PRIMER SEMESTRE</t>
  </si>
  <si>
    <t>SEGUNDO SEMESTRE</t>
  </si>
  <si>
    <t>DEL CONCEPTO Y PERIODO RENDIDO</t>
  </si>
  <si>
    <t>Responsable de la Rendición de Cuentas - Tesorería General de la Provincia</t>
  </si>
  <si>
    <t>Domicilio Real:</t>
  </si>
  <si>
    <t>Domicilio Legal Electrónico:</t>
  </si>
  <si>
    <t>Organismo</t>
  </si>
  <si>
    <t>Responsable 1 de la/s Liquidación/es Practicadas</t>
  </si>
  <si>
    <t>Responsable 2 de la/s Liquidación/es Practicadas</t>
  </si>
  <si>
    <t>Responsable 3 de la/s Liquidación/es Practicadas</t>
  </si>
  <si>
    <t>Responsable 4 de la/s Liquidación/es Practicadas</t>
  </si>
  <si>
    <t>CARÁCTER</t>
  </si>
  <si>
    <t>OTROS RESPONSABLES</t>
  </si>
  <si>
    <t>Responsable del control de toda la documentación e información proporcionada para la liquidación.</t>
  </si>
  <si>
    <t>Subresponsable 1</t>
  </si>
  <si>
    <t>Subresponsable 2</t>
  </si>
  <si>
    <t>Subresponsable 3</t>
  </si>
  <si>
    <t>Subresponsable 4</t>
  </si>
  <si>
    <t>Expediente GDE Documentación</t>
  </si>
  <si>
    <t>-----------------------------</t>
  </si>
  <si>
    <t>D.A. SEC. GRAL. DE LA GOB.</t>
  </si>
  <si>
    <t>D.A. DE ASESORIA GRAL. DE GOB.</t>
  </si>
  <si>
    <t>S.A. DE DIR. PROV. AERON.</t>
  </si>
  <si>
    <t>D.P.A. MTRIO. GOB.JUST.Y D.H.</t>
  </si>
  <si>
    <t>D.P.A. POLICIA CTCA</t>
  </si>
  <si>
    <t>D.P.A. SERV. PENIT. PROV.</t>
  </si>
  <si>
    <t>D.P.A. SEC. FINANZAS PUBLICAS</t>
  </si>
  <si>
    <t>D.P.A. MTRIO. SALUD</t>
  </si>
  <si>
    <t>S.A. FISCALIA DE ESTADO</t>
  </si>
  <si>
    <t>D.P.A. MTRIO. DE COMUNIC.</t>
  </si>
  <si>
    <t>D.P.A. SEC. PRIVADA GOB.</t>
  </si>
  <si>
    <t>D.P.A. SEC. EST.TURISMO</t>
  </si>
  <si>
    <t>D.A. SEC. DEP. REC.</t>
  </si>
  <si>
    <t>S.A.F.D.A.F. SEC EST GABINETE</t>
  </si>
  <si>
    <t>S.A.F. S.A. MIN. TRAB. Y RRHH</t>
  </si>
  <si>
    <t>D.P.A. H.S.J.B.</t>
  </si>
  <si>
    <t>D.P.A. HOSP. NIÑOS</t>
  </si>
  <si>
    <t>D.P.A. MTRIO. EDUCACION</t>
  </si>
  <si>
    <t>D.P.A.F.P. MRIO DE PROD Y DES</t>
  </si>
  <si>
    <t>D.A. MAT. PROV. 25 MAYO</t>
  </si>
  <si>
    <t>D.A. R.R.H.H. Y ORG. M.S.PUB.</t>
  </si>
  <si>
    <t>D.P.A. MTRIO. MINERIA</t>
  </si>
  <si>
    <t>D.P.A. MTRIO. AGUA, EN. Y M.A</t>
  </si>
  <si>
    <t>SUBS.DE TEC.DE LA INF</t>
  </si>
  <si>
    <t>SUBS. DE INVERSION PUBL.</t>
  </si>
  <si>
    <t>D.P.G.A.R.H. MRIO. IND. C.Y E.</t>
  </si>
  <si>
    <t>D.P.A. MTRIO VIV. Y URB.</t>
  </si>
  <si>
    <t>S.A. CA.PRE.S.CA.</t>
  </si>
  <si>
    <t>D.A. Y C. DEL I.P.V.</t>
  </si>
  <si>
    <t>D.P.A. AGENCIA DE RECAUDACION</t>
  </si>
  <si>
    <t>D.A. VIALIDAD PROV.</t>
  </si>
  <si>
    <t>D. SEC ADM. CONT. EN.RE.</t>
  </si>
  <si>
    <t>S.A. O.S.E.P.</t>
  </si>
  <si>
    <t>S.A. U.E.P.F.O.I.</t>
  </si>
  <si>
    <t>D.P.EC. ADM. A.G.A.P.</t>
  </si>
  <si>
    <t>PODER JUDICIAL</t>
  </si>
  <si>
    <t>SUBSEC. DE INVERSION PUBLICA</t>
  </si>
  <si>
    <t>RECURSOS DEL TESORO PROVINCIAL</t>
  </si>
  <si>
    <t>Rectificativa N° 6</t>
  </si>
  <si>
    <t>NUMERO DE SAF</t>
  </si>
  <si>
    <t>DENOMINACIÓN DE SAF</t>
  </si>
  <si>
    <t>DEV. IMPUESTO A LAS GANANCIAS</t>
  </si>
  <si>
    <t>ANEXO DETALLE DE ORDENES DE PAGO</t>
  </si>
  <si>
    <t>N°</t>
  </si>
  <si>
    <t>SERVICIO ADMINISTRATIVO FINANCIERO</t>
  </si>
  <si>
    <t>DENOMINAC</t>
  </si>
  <si>
    <t>ERROR - SAF INEXISTENTE</t>
  </si>
  <si>
    <t>D.P.G.A. Y.RR.HH. MTRIO. DES. S.Y D.</t>
  </si>
  <si>
    <t>D.P.S.A. Y RR.HH. MTRIO. INF. Y O. C.</t>
  </si>
  <si>
    <t>D.P.A. DE LA SEC. CASA DE CTCA.</t>
  </si>
  <si>
    <t>D.A. SEC. EST. D/DES Y PART.C.</t>
  </si>
  <si>
    <t>D.P.A. Y RR.HH. MTRIO. INV. Y DES.</t>
  </si>
  <si>
    <t>D.P.A. Y RR.HH. MTRIO. CULTURA Y TUR.</t>
  </si>
  <si>
    <t>D.P.A. Y RR.HH. MTRIO. SEGURIDAD</t>
  </si>
  <si>
    <t>D.P.A. MTRIO. CIENC. E IN. TECN.</t>
  </si>
  <si>
    <t>D.P.G.A. Y RR.HH. MTRIO AGRIC. Y GANAD.</t>
  </si>
  <si>
    <t>D.P.A. Y RR.HH. MTRIO. PLAN. Y MODERN.</t>
  </si>
  <si>
    <t>D.P.A. TRIB. CTAS.</t>
  </si>
  <si>
    <t>S.A. A. G. CATASTRO</t>
  </si>
  <si>
    <t>MTRIO. DE RR.HH.</t>
  </si>
  <si>
    <t>SUBSEC.TECNOLOG. DE LA INF.</t>
  </si>
  <si>
    <t>N° ORD.</t>
  </si>
  <si>
    <t>--------------------------------------------------------</t>
  </si>
  <si>
    <t>COMPLETAR</t>
  </si>
  <si>
    <t>MONTO</t>
  </si>
  <si>
    <t>IDENTIFICACIÓN DE LAS ORDENES DE PAGO</t>
  </si>
  <si>
    <t>REFERENCIA EXPEDIENTE GDE</t>
  </si>
  <si>
    <t>EXPEDIENTE GDE</t>
  </si>
  <si>
    <t>ORDEN
DESDE</t>
  </si>
  <si>
    <t>ORDEN
HASTA</t>
  </si>
  <si>
    <t>IDENTIFICACIÓN DE LOS INGRESOS</t>
  </si>
  <si>
    <t>DETALLE DE LOS EGRESOS</t>
  </si>
  <si>
    <t>MONTOS PAGADOS</t>
  </si>
  <si>
    <t>ACREDITACIÓN EN CUENTA</t>
  </si>
  <si>
    <t>OTROS</t>
  </si>
  <si>
    <t>TOTAL</t>
  </si>
  <si>
    <t>PAGO POR VENTANILLA</t>
  </si>
  <si>
    <t>NÚMERO O. PAGO</t>
  </si>
  <si>
    <t>CUENTA CORRIENTE BANCARIA</t>
  </si>
  <si>
    <t>IMPORTE</t>
  </si>
  <si>
    <t>NUMERO DE CHEQUE/TRANSFERENCIA</t>
  </si>
  <si>
    <t>ANEXO DETALLE DE INGRESOS, EGRESOS Y DEVOLUCIONES</t>
  </si>
  <si>
    <t>DETALLE DE LAS DEVOLUCIONES</t>
  </si>
  <si>
    <t>IMPAGOS NO PRESENTADOS</t>
  </si>
  <si>
    <t>O. N. A</t>
  </si>
  <si>
    <t>MONTOS DEVUELTOS</t>
  </si>
  <si>
    <t>ANEXO INFORME SOBRE INFORMACIÓN Y DOCUMENTACIÓN RESPALDATORIA</t>
  </si>
  <si>
    <t>EXPEDIENTE ELECTRONICO</t>
  </si>
  <si>
    <t>ORDEN DESDE</t>
  </si>
  <si>
    <t>ORDEN HASTA</t>
  </si>
  <si>
    <t>13.</t>
  </si>
  <si>
    <t>14.</t>
  </si>
  <si>
    <t>15.</t>
  </si>
  <si>
    <t>Otra Documentación de Respaldo, inc …) Ac TC</t>
  </si>
  <si>
    <t>Informes de Recursos o equivalente eSidif</t>
  </si>
  <si>
    <t>Notas solicitando la anulación o bloqueo de liquidaciones</t>
  </si>
  <si>
    <t>Órdenes de No Acreditación al B.N.A.</t>
  </si>
  <si>
    <t>Copia digital comprobantes de Transferencias</t>
  </si>
  <si>
    <t>Resumen de Liquidación emitido por D. P. L. H.</t>
  </si>
  <si>
    <t>Resumen de Liquidación emitido por D. P. L. Hab. Doc.</t>
  </si>
  <si>
    <t>Rendición de Cuentas efectuada por el B.N.A.</t>
  </si>
  <si>
    <t>Acto Administrativo que respalde el pago rendido inc. …) Ac TC</t>
  </si>
  <si>
    <t>A. MANDADO A PAGAR</t>
  </si>
  <si>
    <t>B. PAGADO</t>
  </si>
  <si>
    <t>(Coincidente con Anexo Órdenes de Pago)</t>
  </si>
  <si>
    <t>(Coincidente con Anexo Ingresos, Egresos y Devoluciones)</t>
  </si>
  <si>
    <t>B.2. PAGADO POR VENTANILLA</t>
  </si>
  <si>
    <t>B.3. PAGADO POR OTROS MEDIOS DE PAGO</t>
  </si>
  <si>
    <t>B.1. PAGADO POR ACREDITAC. EN CUENTA</t>
  </si>
  <si>
    <t>C. DEVOLUCIONES</t>
  </si>
  <si>
    <t>C.1. IMPAGO NO PRESENTADOS AL COBRO</t>
  </si>
  <si>
    <t>C.2. IMPAGO ORDEN DE NO ACREDITACIÓN</t>
  </si>
  <si>
    <t>C.3. IMPAGO OTROS CONCEPTOS</t>
  </si>
  <si>
    <t>D. CONCILIACIÓN DE MOVIMIENTOS</t>
  </si>
  <si>
    <t>Ponemos a disposición del Tribunal de Cuentas, en el Expediente Electrónico informado previamente, la documentación respaldatoria de la totalidad de los movimientos rendidos. Sin perjuicio de ello, informamos que la documentación original disponible en formato papel, ha sido archivada en la forma que prevén las normas reglamentarias aplicables y también se ponen a vuestra disposición, en nuestro Organismo.</t>
  </si>
  <si>
    <t>De ser necesario informar más ingresos, egresos y/o devoluciones, deberán presentarse en archivo adjunto tipo.doc o .xls</t>
  </si>
  <si>
    <t>DETALLE DE LOS EGRESOS (CONTINUACIÓN)</t>
  </si>
  <si>
    <t>DETALLE DE LAS DEVOLUCIONES (CONTINUACIÓN)</t>
  </si>
  <si>
    <t>EXPEDIENTE ELECTRÓNICO CON DOCUMENTACIÓN RESPALDATORIA DEL PAGO RENDIDO</t>
  </si>
  <si>
    <t>DESCRIPCIÓN</t>
  </si>
  <si>
    <t>Informe mensual formulado por la TGP por Haberes Impagos</t>
  </si>
  <si>
    <t>IDENTIFICACIÓN DE LOS INGRESOS (CONTINUACIÓN)</t>
  </si>
  <si>
    <t>La presente herramienta, es un desarrollo del Tribunal de Cuentas de la Provincia de Catamarca. A través de ella, se permite la generación de la Carátula, el Balance de Rendición y los Anexos Complementarios. En todas sus hojas de cálculo, sólo se admite la carga de datos en las celdas rellenas de color gris. La manipulación y/o modificación de cualquier otra parte de la misma, puede generar el rechazo de la presentación por el Sector Mesa de Entradas y Salidas de Cuentas del Tribunal de Cuentas.
Para la presentación de la Rendición de Cuentas, el Cuentadante deberá acceder con su usuario y clave, al "SISTEMA S.A.E.-T.C." a través del sitio http://www.tccatamarca.gob.ar/ y transferir el archivo generado por medio de la presente herramienta, adjuntando ademas toda la documentación adicional en formato digital requerida por la Acordada T. C. Nº 12.227/2.022.
Una vez enviada la presentación, será admitida en estado de recepción provisoria, quedando sujeta al control formal del Sector Mesa de Entradas y Salidas de Cuentas del Tribunal de Cuentas, como paso previo a la recepción definitiva, la cual será comunicada junto con el Número asignado en el mismo Sistema S.A.E.-T.C.
Por problemas en la edición, dudas o sugerencias sobre esta herramienta, por favor contáctese via correo electrónico con mayuda.sistemas@tccatamarca.gob.ar.</t>
  </si>
  <si>
    <t>RENDICIÓN DE CUENTAS
ACORDADA T. C. Nº 12.227/2.022</t>
  </si>
</sst>
</file>

<file path=xl/styles.xml><?xml version="1.0" encoding="utf-8"?>
<styleSheet xmlns="http://schemas.openxmlformats.org/spreadsheetml/2006/main">
  <numFmts count="3">
    <numFmt numFmtId="43" formatCode="_-* #,##0.00_-;\-* #,##0.00_-;_-* &quot;-&quot;??_-;_-@_-"/>
    <numFmt numFmtId="164" formatCode="00#"/>
    <numFmt numFmtId="165" formatCode="dd/mm/yyyy;@"/>
  </numFmts>
  <fonts count="23">
    <font>
      <sz val="11"/>
      <color theme="1"/>
      <name val="Calibri"/>
      <family val="2"/>
      <scheme val="minor"/>
    </font>
    <font>
      <sz val="10"/>
      <color theme="1"/>
      <name val="Arial"/>
      <family val="2"/>
    </font>
    <font>
      <b/>
      <u/>
      <sz val="14"/>
      <color theme="1"/>
      <name val="Arial"/>
      <family val="2"/>
    </font>
    <font>
      <b/>
      <u/>
      <sz val="20"/>
      <color theme="1"/>
      <name val="Arial"/>
      <family val="2"/>
    </font>
    <font>
      <b/>
      <sz val="10"/>
      <color theme="1"/>
      <name val="Arial"/>
      <family val="2"/>
    </font>
    <font>
      <b/>
      <sz val="12"/>
      <color theme="1"/>
      <name val="Arial"/>
      <family val="2"/>
    </font>
    <font>
      <sz val="12"/>
      <color theme="1"/>
      <name val="Arial"/>
      <family val="2"/>
    </font>
    <font>
      <b/>
      <sz val="16"/>
      <color theme="1"/>
      <name val="Arial"/>
      <family val="2"/>
    </font>
    <font>
      <sz val="11"/>
      <color theme="1"/>
      <name val="Calibri"/>
      <family val="2"/>
      <scheme val="minor"/>
    </font>
    <font>
      <sz val="10"/>
      <color theme="0"/>
      <name val="Arial"/>
      <family val="2"/>
    </font>
    <font>
      <b/>
      <sz val="10"/>
      <name val="Arial"/>
      <family val="2"/>
    </font>
    <font>
      <sz val="10"/>
      <name val="Arial"/>
      <family val="2"/>
    </font>
    <font>
      <b/>
      <u/>
      <sz val="12"/>
      <color theme="1"/>
      <name val="Arial"/>
      <family val="2"/>
    </font>
    <font>
      <b/>
      <sz val="14"/>
      <color theme="1"/>
      <name val="Arial"/>
      <family val="2"/>
    </font>
    <font>
      <sz val="11"/>
      <color theme="1"/>
      <name val="Arial"/>
      <family val="2"/>
    </font>
    <font>
      <b/>
      <u/>
      <sz val="11"/>
      <color theme="1"/>
      <name val="Arial"/>
      <family val="2"/>
    </font>
    <font>
      <b/>
      <u/>
      <sz val="10"/>
      <color theme="1"/>
      <name val="Arial"/>
      <family val="2"/>
    </font>
    <font>
      <b/>
      <sz val="11"/>
      <color theme="1"/>
      <name val="Calibri"/>
      <family val="2"/>
      <scheme val="minor"/>
    </font>
    <font>
      <sz val="9"/>
      <color theme="1"/>
      <name val="Arial"/>
      <family val="2"/>
    </font>
    <font>
      <b/>
      <sz val="9"/>
      <color theme="1"/>
      <name val="Arial"/>
      <family val="2"/>
    </font>
    <font>
      <b/>
      <u/>
      <sz val="9"/>
      <color theme="1"/>
      <name val="Arial"/>
      <family val="2"/>
    </font>
    <font>
      <b/>
      <sz val="11"/>
      <color theme="1"/>
      <name val="Arial"/>
      <family val="2"/>
    </font>
    <font>
      <b/>
      <u/>
      <sz val="10"/>
      <color theme="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4">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medium">
        <color indexed="64"/>
      </top>
      <bottom style="double">
        <color auto="1"/>
      </bottom>
      <diagonal/>
    </border>
  </borders>
  <cellStyleXfs count="2">
    <xf numFmtId="0" fontId="0" fillId="0" borderId="0"/>
    <xf numFmtId="43" fontId="8" fillId="0" borderId="0" applyFont="0" applyFill="0" applyBorder="0" applyAlignment="0" applyProtection="0"/>
  </cellStyleXfs>
  <cellXfs count="287">
    <xf numFmtId="0" fontId="0" fillId="0" borderId="0" xfId="0"/>
    <xf numFmtId="0" fontId="0" fillId="0" borderId="0" xfId="0" applyAlignment="1">
      <alignment vertical="center"/>
    </xf>
    <xf numFmtId="0" fontId="1" fillId="0" borderId="0" xfId="0" applyFont="1" applyAlignment="1">
      <alignment vertical="center"/>
    </xf>
    <xf numFmtId="0" fontId="6" fillId="0" borderId="0" xfId="0" applyFont="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0" fillId="0" borderId="12" xfId="0" applyFont="1" applyBorder="1" applyAlignment="1">
      <alignment horizontal="center" vertical="center" wrapText="1"/>
    </xf>
    <xf numFmtId="0" fontId="11" fillId="0" borderId="0" xfId="0" applyFont="1" applyAlignment="1">
      <alignment vertical="center" wrapText="1"/>
    </xf>
    <xf numFmtId="0" fontId="10" fillId="0" borderId="12" xfId="0" applyFont="1" applyBorder="1" applyAlignment="1">
      <alignment vertical="center" wrapText="1"/>
    </xf>
    <xf numFmtId="0" fontId="11" fillId="2" borderId="12" xfId="0" applyFont="1" applyFill="1" applyBorder="1" applyAlignment="1" applyProtection="1">
      <alignment horizontal="left" vertical="center" wrapText="1"/>
      <protection locked="0"/>
    </xf>
    <xf numFmtId="0" fontId="10" fillId="0" borderId="16" xfId="0" applyFont="1" applyBorder="1" applyAlignment="1">
      <alignment vertical="center" wrapText="1"/>
    </xf>
    <xf numFmtId="0" fontId="10" fillId="0" borderId="16" xfId="0" applyFont="1" applyBorder="1" applyAlignment="1">
      <alignment horizontal="center" vertical="center" wrapText="1"/>
    </xf>
    <xf numFmtId="0" fontId="11" fillId="2" borderId="16" xfId="0" applyFont="1" applyFill="1" applyBorder="1" applyAlignment="1" applyProtection="1">
      <alignment horizontal="left" vertical="center" wrapText="1"/>
      <protection locked="0"/>
    </xf>
    <xf numFmtId="0" fontId="10" fillId="0" borderId="17" xfId="0" applyFont="1" applyBorder="1" applyAlignment="1">
      <alignment vertical="center" wrapText="1"/>
    </xf>
    <xf numFmtId="0" fontId="10" fillId="0" borderId="17" xfId="0" applyFont="1" applyBorder="1" applyAlignment="1">
      <alignment horizontal="center" vertical="center" wrapText="1"/>
    </xf>
    <xf numFmtId="3" fontId="11" fillId="2" borderId="17" xfId="1" applyNumberFormat="1" applyFont="1" applyFill="1" applyBorder="1" applyAlignment="1" applyProtection="1">
      <alignment horizontal="left" vertical="center" wrapText="1"/>
      <protection locked="0"/>
    </xf>
    <xf numFmtId="0" fontId="11" fillId="2" borderId="17" xfId="0" applyFont="1" applyFill="1" applyBorder="1" applyAlignment="1" applyProtection="1">
      <alignment horizontal="left" vertical="center" wrapText="1"/>
      <protection locked="0"/>
    </xf>
    <xf numFmtId="0" fontId="10" fillId="0" borderId="18" xfId="0" applyFont="1" applyBorder="1" applyAlignment="1">
      <alignment vertical="center" wrapText="1"/>
    </xf>
    <xf numFmtId="0" fontId="10" fillId="0" borderId="18" xfId="0" applyFont="1" applyBorder="1" applyAlignment="1">
      <alignment horizontal="center"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4"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2" xfId="0" applyFont="1" applyBorder="1" applyAlignment="1">
      <alignment horizontal="right" vertical="center"/>
    </xf>
    <xf numFmtId="0" fontId="1" fillId="0" borderId="3" xfId="0" applyFont="1" applyBorder="1" applyAlignment="1">
      <alignment vertical="center"/>
    </xf>
    <xf numFmtId="0" fontId="1" fillId="0" borderId="0" xfId="0" applyFont="1" applyAlignment="1">
      <alignment horizontal="right" vertical="center"/>
    </xf>
    <xf numFmtId="0" fontId="6" fillId="0" borderId="4" xfId="0" applyFont="1" applyBorder="1" applyAlignment="1">
      <alignment vertical="center"/>
    </xf>
    <xf numFmtId="0" fontId="5" fillId="0" borderId="0" xfId="0" applyFont="1" applyAlignment="1">
      <alignment vertical="center"/>
    </xf>
    <xf numFmtId="0" fontId="6" fillId="0" borderId="0" xfId="0" applyFont="1" applyAlignment="1">
      <alignment horizontal="right" vertical="center"/>
    </xf>
    <xf numFmtId="4" fontId="5" fillId="0" borderId="0" xfId="0" applyNumberFormat="1" applyFont="1" applyAlignment="1">
      <alignment vertical="center"/>
    </xf>
    <xf numFmtId="0" fontId="6" fillId="0" borderId="5" xfId="0" applyFont="1" applyBorder="1" applyAlignment="1">
      <alignment vertical="center"/>
    </xf>
    <xf numFmtId="0" fontId="4" fillId="0" borderId="0" xfId="0" applyFont="1" applyAlignment="1">
      <alignment vertical="center"/>
    </xf>
    <xf numFmtId="4" fontId="4" fillId="0" borderId="0" xfId="0" applyNumberFormat="1" applyFont="1" applyAlignment="1">
      <alignment vertical="center"/>
    </xf>
    <xf numFmtId="0" fontId="18" fillId="0" borderId="4" xfId="0" applyFont="1" applyBorder="1" applyAlignment="1">
      <alignment vertical="center"/>
    </xf>
    <xf numFmtId="0" fontId="18" fillId="0" borderId="0" xfId="0" applyFont="1" applyAlignment="1">
      <alignment vertical="center"/>
    </xf>
    <xf numFmtId="0" fontId="18" fillId="0" borderId="5" xfId="0" applyFont="1" applyBorder="1" applyAlignment="1">
      <alignment vertical="center"/>
    </xf>
    <xf numFmtId="0" fontId="4" fillId="0" borderId="0" xfId="0" applyFont="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14" fontId="11" fillId="0" borderId="0" xfId="0" applyNumberFormat="1" applyFont="1" applyAlignment="1">
      <alignment vertical="center" wrapText="1"/>
    </xf>
    <xf numFmtId="4" fontId="19" fillId="0" borderId="19" xfId="0" applyNumberFormat="1" applyFont="1" applyBorder="1" applyAlignment="1">
      <alignment vertical="center"/>
    </xf>
    <xf numFmtId="0" fontId="18" fillId="0" borderId="22" xfId="0" applyFont="1" applyBorder="1" applyAlignment="1">
      <alignment horizontal="right" vertical="center"/>
    </xf>
    <xf numFmtId="0" fontId="18" fillId="0" borderId="20" xfId="0" applyFont="1" applyBorder="1" applyAlignment="1">
      <alignment horizontal="right" vertical="center"/>
    </xf>
    <xf numFmtId="0" fontId="18" fillId="0" borderId="24" xfId="0" applyFont="1" applyBorder="1" applyAlignment="1">
      <alignment horizontal="right" vertical="center"/>
    </xf>
    <xf numFmtId="14" fontId="18" fillId="0" borderId="13" xfId="0" applyNumberFormat="1" applyFont="1" applyBorder="1" applyAlignment="1">
      <alignment horizontal="center" vertical="center" wrapText="1"/>
    </xf>
    <xf numFmtId="14" fontId="18" fillId="0" borderId="14" xfId="0" applyNumberFormat="1" applyFont="1" applyBorder="1" applyAlignment="1">
      <alignment horizontal="center" vertical="center" wrapText="1"/>
    </xf>
    <xf numFmtId="14" fontId="18" fillId="0" borderId="15" xfId="0" applyNumberFormat="1" applyFont="1" applyBorder="1" applyAlignment="1">
      <alignment horizontal="center"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3" fontId="18" fillId="0" borderId="13" xfId="0" applyNumberFormat="1" applyFont="1" applyBorder="1" applyAlignment="1">
      <alignment horizontal="center" vertical="center" wrapText="1"/>
    </xf>
    <xf numFmtId="3" fontId="18" fillId="0" borderId="14" xfId="0" applyNumberFormat="1" applyFont="1" applyBorder="1" applyAlignment="1">
      <alignment horizontal="center" vertical="center" wrapText="1"/>
    </xf>
    <xf numFmtId="3" fontId="18" fillId="0" borderId="15" xfId="0" applyNumberFormat="1" applyFont="1" applyBorder="1" applyAlignment="1">
      <alignment horizontal="center" vertical="center" wrapText="1"/>
    </xf>
    <xf numFmtId="0" fontId="1" fillId="0" borderId="0" xfId="0" applyFont="1"/>
    <xf numFmtId="0" fontId="16" fillId="0" borderId="0" xfId="0" applyFont="1"/>
    <xf numFmtId="0" fontId="4" fillId="0" borderId="0" xfId="0" applyFont="1"/>
    <xf numFmtId="0" fontId="11" fillId="2" borderId="18" xfId="0" applyFont="1" applyFill="1" applyBorder="1" applyAlignment="1" applyProtection="1">
      <alignment horizontal="left" vertical="center" wrapText="1"/>
      <protection locked="0"/>
    </xf>
    <xf numFmtId="4" fontId="19" fillId="0" borderId="13" xfId="0" applyNumberFormat="1" applyFont="1" applyBorder="1" applyAlignment="1">
      <alignment vertical="center"/>
    </xf>
    <xf numFmtId="0" fontId="1" fillId="0" borderId="17" xfId="0" applyFont="1" applyBorder="1"/>
    <xf numFmtId="0" fontId="1" fillId="2" borderId="17" xfId="0" applyFont="1" applyFill="1" applyBorder="1" applyProtection="1">
      <protection locked="0"/>
    </xf>
    <xf numFmtId="0" fontId="1" fillId="2" borderId="18" xfId="0" applyFont="1" applyFill="1" applyBorder="1" applyProtection="1">
      <protection locked="0"/>
    </xf>
    <xf numFmtId="0" fontId="1" fillId="0" borderId="27" xfId="0" applyFont="1" applyBorder="1"/>
    <xf numFmtId="0" fontId="16" fillId="0" borderId="12" xfId="0" applyFont="1" applyBorder="1"/>
    <xf numFmtId="0" fontId="1" fillId="0" borderId="17" xfId="0" quotePrefix="1" applyFont="1" applyBorder="1" applyAlignment="1">
      <alignment horizontal="center"/>
    </xf>
    <xf numFmtId="0" fontId="1" fillId="0" borderId="18" xfId="0" quotePrefix="1" applyFont="1" applyBorder="1" applyAlignment="1">
      <alignment horizontal="center"/>
    </xf>
    <xf numFmtId="164" fontId="1" fillId="0" borderId="16" xfId="0" applyNumberFormat="1" applyFont="1" applyBorder="1" applyAlignment="1">
      <alignment horizontal="left"/>
    </xf>
    <xf numFmtId="0" fontId="1" fillId="0" borderId="16" xfId="0" applyFont="1" applyBorder="1"/>
    <xf numFmtId="164" fontId="1" fillId="0" borderId="17" xfId="0" applyNumberFormat="1" applyFont="1" applyBorder="1" applyAlignment="1">
      <alignment horizontal="left"/>
    </xf>
    <xf numFmtId="164" fontId="1" fillId="2" borderId="28" xfId="0" applyNumberFormat="1" applyFont="1" applyFill="1" applyBorder="1" applyAlignment="1" applyProtection="1">
      <alignment horizontal="left"/>
      <protection locked="0"/>
    </xf>
    <xf numFmtId="0" fontId="1" fillId="2" borderId="28" xfId="0" applyFont="1" applyFill="1" applyBorder="1" applyProtection="1">
      <protection locked="0"/>
    </xf>
    <xf numFmtId="164" fontId="1" fillId="2" borderId="18" xfId="0" applyNumberFormat="1" applyFont="1" applyFill="1" applyBorder="1" applyAlignment="1" applyProtection="1">
      <alignment horizontal="left"/>
      <protection locked="0"/>
    </xf>
    <xf numFmtId="4" fontId="18" fillId="0" borderId="0" xfId="0" applyNumberFormat="1" applyFont="1" applyAlignment="1">
      <alignment vertical="center"/>
    </xf>
    <xf numFmtId="0" fontId="19" fillId="0" borderId="12"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164" fontId="18" fillId="2" borderId="16" xfId="0" applyNumberFormat="1" applyFont="1" applyFill="1" applyBorder="1" applyAlignment="1" applyProtection="1">
      <alignment horizontal="center" vertical="center"/>
      <protection locked="0"/>
    </xf>
    <xf numFmtId="164" fontId="18" fillId="2" borderId="17" xfId="0" applyNumberFormat="1" applyFont="1" applyFill="1" applyBorder="1" applyAlignment="1" applyProtection="1">
      <alignment horizontal="center" vertical="center"/>
      <protection locked="0"/>
    </xf>
    <xf numFmtId="164" fontId="18" fillId="2" borderId="18" xfId="0" applyNumberFormat="1" applyFont="1" applyFill="1" applyBorder="1" applyAlignment="1" applyProtection="1">
      <alignment horizontal="center" vertical="center"/>
      <protection locked="0"/>
    </xf>
    <xf numFmtId="164" fontId="1" fillId="0" borderId="0" xfId="0" applyNumberFormat="1" applyFont="1"/>
    <xf numFmtId="164" fontId="1" fillId="0" borderId="12" xfId="0" applyNumberFormat="1" applyFont="1" applyBorder="1" applyAlignment="1">
      <alignment horizontal="left"/>
    </xf>
    <xf numFmtId="0" fontId="1" fillId="0" borderId="12" xfId="0" applyFont="1" applyBorder="1"/>
    <xf numFmtId="0" fontId="18" fillId="0" borderId="16" xfId="0" applyFont="1" applyBorder="1" applyAlignment="1">
      <alignment vertical="center"/>
    </xf>
    <xf numFmtId="0" fontId="18" fillId="0" borderId="17" xfId="0" applyFont="1" applyBorder="1" applyAlignment="1">
      <alignment vertical="center"/>
    </xf>
    <xf numFmtId="0" fontId="18" fillId="0" borderId="18" xfId="0" applyFont="1" applyBorder="1" applyAlignment="1">
      <alignment vertical="center"/>
    </xf>
    <xf numFmtId="164" fontId="1" fillId="0" borderId="27" xfId="0" applyNumberFormat="1" applyFont="1" applyBorder="1" applyAlignment="1">
      <alignment horizontal="left"/>
    </xf>
    <xf numFmtId="4" fontId="19" fillId="0" borderId="20" xfId="0" applyNumberFormat="1" applyFont="1" applyBorder="1" applyAlignment="1">
      <alignment vertical="center"/>
    </xf>
    <xf numFmtId="0" fontId="19" fillId="0" borderId="19" xfId="0" applyFont="1" applyBorder="1" applyAlignment="1">
      <alignment vertical="center"/>
    </xf>
    <xf numFmtId="0" fontId="19" fillId="0" borderId="12" xfId="0" applyFont="1" applyBorder="1" applyAlignment="1">
      <alignment horizontal="center" vertical="center" wrapText="1"/>
    </xf>
    <xf numFmtId="3" fontId="18" fillId="2" borderId="16" xfId="0" applyNumberFormat="1" applyFont="1" applyFill="1" applyBorder="1" applyAlignment="1" applyProtection="1">
      <alignment horizontal="center" vertical="center"/>
      <protection locked="0"/>
    </xf>
    <xf numFmtId="165" fontId="18" fillId="2" borderId="16" xfId="0" applyNumberFormat="1" applyFont="1" applyFill="1" applyBorder="1" applyAlignment="1" applyProtection="1">
      <alignment horizontal="center" vertical="center"/>
      <protection locked="0"/>
    </xf>
    <xf numFmtId="4" fontId="18" fillId="2" borderId="16" xfId="0" applyNumberFormat="1" applyFont="1" applyFill="1" applyBorder="1" applyAlignment="1" applyProtection="1">
      <alignment vertical="center"/>
      <protection locked="0"/>
    </xf>
    <xf numFmtId="0" fontId="18" fillId="2" borderId="16" xfId="0" applyFont="1" applyFill="1" applyBorder="1" applyAlignment="1" applyProtection="1">
      <alignment vertical="center"/>
      <protection locked="0"/>
    </xf>
    <xf numFmtId="0" fontId="18" fillId="2" borderId="16" xfId="0" applyFont="1" applyFill="1" applyBorder="1" applyAlignment="1" applyProtection="1">
      <alignment horizontal="center" vertical="center"/>
      <protection locked="0"/>
    </xf>
    <xf numFmtId="3" fontId="18" fillId="2" borderId="17" xfId="0" applyNumberFormat="1" applyFont="1" applyFill="1" applyBorder="1" applyAlignment="1" applyProtection="1">
      <alignment horizontal="center" vertical="center"/>
      <protection locked="0"/>
    </xf>
    <xf numFmtId="165" fontId="18" fillId="2" borderId="17" xfId="0" applyNumberFormat="1" applyFont="1" applyFill="1" applyBorder="1" applyAlignment="1" applyProtection="1">
      <alignment horizontal="center" vertical="center"/>
      <protection locked="0"/>
    </xf>
    <xf numFmtId="4" fontId="18" fillId="2" borderId="17" xfId="0" applyNumberFormat="1" applyFont="1" applyFill="1" applyBorder="1" applyAlignment="1" applyProtection="1">
      <alignment vertical="center"/>
      <protection locked="0"/>
    </xf>
    <xf numFmtId="3" fontId="18" fillId="2" borderId="18" xfId="0" applyNumberFormat="1" applyFont="1" applyFill="1" applyBorder="1" applyAlignment="1" applyProtection="1">
      <alignment horizontal="center" vertical="center"/>
      <protection locked="0"/>
    </xf>
    <xf numFmtId="165" fontId="18" fillId="2" borderId="18" xfId="0" applyNumberFormat="1" applyFont="1" applyFill="1" applyBorder="1" applyAlignment="1" applyProtection="1">
      <alignment horizontal="center" vertical="center"/>
      <protection locked="0"/>
    </xf>
    <xf numFmtId="4" fontId="18" fillId="2" borderId="18" xfId="0" applyNumberFormat="1" applyFont="1" applyFill="1" applyBorder="1" applyAlignment="1" applyProtection="1">
      <alignment vertical="center"/>
      <protection locked="0"/>
    </xf>
    <xf numFmtId="0" fontId="18" fillId="2" borderId="17" xfId="0" applyFont="1" applyFill="1" applyBorder="1" applyAlignment="1" applyProtection="1">
      <alignment vertical="center"/>
      <protection locked="0"/>
    </xf>
    <xf numFmtId="0" fontId="18" fillId="2" borderId="17" xfId="0" applyFont="1" applyFill="1" applyBorder="1" applyAlignment="1" applyProtection="1">
      <alignment horizontal="center" vertical="center"/>
      <protection locked="0"/>
    </xf>
    <xf numFmtId="0" fontId="18" fillId="2" borderId="18" xfId="0" applyFont="1" applyFill="1" applyBorder="1" applyAlignment="1" applyProtection="1">
      <alignment vertical="center"/>
      <protection locked="0"/>
    </xf>
    <xf numFmtId="0" fontId="18" fillId="2" borderId="18" xfId="0" applyFont="1" applyFill="1" applyBorder="1" applyAlignment="1" applyProtection="1">
      <alignment horizontal="center" vertical="center"/>
      <protection locked="0"/>
    </xf>
    <xf numFmtId="164" fontId="18" fillId="3" borderId="16" xfId="0" applyNumberFormat="1" applyFont="1" applyFill="1" applyBorder="1" applyAlignment="1">
      <alignment horizontal="center" vertical="center"/>
    </xf>
    <xf numFmtId="0" fontId="18" fillId="3" borderId="16" xfId="0" applyFont="1" applyFill="1" applyBorder="1" applyAlignment="1">
      <alignment vertical="center"/>
    </xf>
    <xf numFmtId="3" fontId="18" fillId="3" borderId="16" xfId="0" applyNumberFormat="1" applyFont="1" applyFill="1" applyBorder="1" applyAlignment="1">
      <alignment horizontal="center" vertical="center"/>
    </xf>
    <xf numFmtId="4" fontId="18" fillId="3" borderId="16" xfId="0" applyNumberFormat="1" applyFont="1" applyFill="1" applyBorder="1" applyAlignment="1">
      <alignment vertical="center"/>
    </xf>
    <xf numFmtId="164" fontId="18" fillId="3" borderId="17" xfId="0" applyNumberFormat="1" applyFont="1" applyFill="1" applyBorder="1" applyAlignment="1">
      <alignment horizontal="center" vertical="center"/>
    </xf>
    <xf numFmtId="0" fontId="18" fillId="3" borderId="17" xfId="0" applyFont="1" applyFill="1" applyBorder="1" applyAlignment="1">
      <alignment vertical="center"/>
    </xf>
    <xf numFmtId="3" fontId="18" fillId="3" borderId="17" xfId="0" applyNumberFormat="1" applyFont="1" applyFill="1" applyBorder="1" applyAlignment="1">
      <alignment horizontal="center" vertical="center"/>
    </xf>
    <xf numFmtId="4" fontId="18" fillId="3" borderId="17" xfId="0" applyNumberFormat="1" applyFont="1" applyFill="1" applyBorder="1" applyAlignment="1">
      <alignment vertical="center"/>
    </xf>
    <xf numFmtId="164" fontId="18" fillId="3" borderId="18" xfId="0" applyNumberFormat="1" applyFont="1" applyFill="1" applyBorder="1" applyAlignment="1">
      <alignment horizontal="center" vertical="center"/>
    </xf>
    <xf numFmtId="0" fontId="18" fillId="3" borderId="18" xfId="0" applyFont="1" applyFill="1" applyBorder="1" applyAlignment="1">
      <alignment vertical="center"/>
    </xf>
    <xf numFmtId="3" fontId="18" fillId="3" borderId="18" xfId="0" applyNumberFormat="1" applyFont="1" applyFill="1" applyBorder="1" applyAlignment="1">
      <alignment horizontal="center" vertical="center"/>
    </xf>
    <xf numFmtId="4" fontId="18" fillId="3" borderId="18" xfId="0" applyNumberFormat="1" applyFont="1" applyFill="1" applyBorder="1" applyAlignment="1">
      <alignment vertical="center"/>
    </xf>
    <xf numFmtId="4" fontId="19" fillId="0" borderId="12" xfId="0" applyNumberFormat="1" applyFont="1" applyBorder="1" applyAlignment="1">
      <alignment vertical="center"/>
    </xf>
    <xf numFmtId="0" fontId="18" fillId="0" borderId="1" xfId="0" applyFont="1" applyBorder="1" applyAlignment="1">
      <alignment vertical="center"/>
    </xf>
    <xf numFmtId="0" fontId="18" fillId="0" borderId="2" xfId="0" applyFont="1" applyBorder="1" applyAlignment="1">
      <alignment vertical="center"/>
    </xf>
    <xf numFmtId="0" fontId="18" fillId="0" borderId="3" xfId="0" applyFont="1" applyBorder="1" applyAlignment="1">
      <alignment vertical="center"/>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4" fontId="19" fillId="0" borderId="0" xfId="0" applyNumberFormat="1" applyFont="1" applyAlignment="1">
      <alignment vertical="center"/>
    </xf>
    <xf numFmtId="0" fontId="19" fillId="0" borderId="0" xfId="0" applyFont="1" applyAlignment="1">
      <alignment vertical="center"/>
    </xf>
    <xf numFmtId="0" fontId="18" fillId="0" borderId="6" xfId="0" applyFont="1" applyBorder="1" applyAlignment="1">
      <alignment vertical="center"/>
    </xf>
    <xf numFmtId="0" fontId="18" fillId="0" borderId="7" xfId="0" applyFont="1" applyBorder="1" applyAlignment="1">
      <alignment vertical="center"/>
    </xf>
    <xf numFmtId="0" fontId="18" fillId="0" borderId="8" xfId="0" applyFont="1" applyBorder="1" applyAlignment="1">
      <alignment vertical="center"/>
    </xf>
    <xf numFmtId="0" fontId="19" fillId="0" borderId="0" xfId="0" applyFont="1" applyAlignment="1">
      <alignment horizontal="center" vertical="center" wrapText="1"/>
    </xf>
    <xf numFmtId="0" fontId="20" fillId="0" borderId="4" xfId="0" applyFont="1" applyBorder="1" applyAlignment="1">
      <alignment horizontal="center"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18" fillId="0" borderId="28" xfId="0" applyFont="1" applyBorder="1" applyAlignment="1">
      <alignment horizontal="center" vertical="center"/>
    </xf>
    <xf numFmtId="164" fontId="18" fillId="2" borderId="28" xfId="0" applyNumberFormat="1" applyFont="1" applyFill="1" applyBorder="1" applyAlignment="1" applyProtection="1">
      <alignment horizontal="center" vertical="center"/>
      <protection locked="0"/>
    </xf>
    <xf numFmtId="0" fontId="18" fillId="0" borderId="28" xfId="0" applyFont="1" applyBorder="1" applyAlignment="1">
      <alignment vertical="center"/>
    </xf>
    <xf numFmtId="3" fontId="18" fillId="2" borderId="28" xfId="0" applyNumberFormat="1" applyFont="1" applyFill="1" applyBorder="1" applyAlignment="1" applyProtection="1">
      <alignment horizontal="center" vertical="center"/>
      <protection locked="0"/>
    </xf>
    <xf numFmtId="165" fontId="18" fillId="2" borderId="28" xfId="0" applyNumberFormat="1" applyFont="1" applyFill="1" applyBorder="1" applyAlignment="1" applyProtection="1">
      <alignment horizontal="center" vertical="center"/>
      <protection locked="0"/>
    </xf>
    <xf numFmtId="4" fontId="18" fillId="2" borderId="28" xfId="0" applyNumberFormat="1" applyFont="1" applyFill="1" applyBorder="1" applyAlignment="1" applyProtection="1">
      <alignment vertical="center"/>
      <protection locked="0"/>
    </xf>
    <xf numFmtId="0" fontId="18" fillId="2" borderId="28" xfId="0" applyFont="1" applyFill="1" applyBorder="1" applyAlignment="1" applyProtection="1">
      <alignment vertical="center"/>
      <protection locked="0"/>
    </xf>
    <xf numFmtId="0" fontId="18" fillId="2" borderId="28" xfId="0" applyFont="1" applyFill="1" applyBorder="1" applyAlignment="1" applyProtection="1">
      <alignment horizontal="center" vertical="center"/>
      <protection locked="0"/>
    </xf>
    <xf numFmtId="0" fontId="18" fillId="0" borderId="33" xfId="0" applyFont="1" applyBorder="1" applyAlignment="1">
      <alignment horizontal="center" vertical="center"/>
    </xf>
    <xf numFmtId="164" fontId="18" fillId="0" borderId="33" xfId="0" applyNumberFormat="1" applyFont="1" applyBorder="1" applyAlignment="1">
      <alignment horizontal="center" vertical="center"/>
    </xf>
    <xf numFmtId="0" fontId="18" fillId="0" borderId="33" xfId="0" applyFont="1" applyBorder="1" applyAlignment="1">
      <alignment vertical="center"/>
    </xf>
    <xf numFmtId="3" fontId="18" fillId="0" borderId="33" xfId="0" applyNumberFormat="1" applyFont="1" applyBorder="1" applyAlignment="1">
      <alignment horizontal="center" vertical="center"/>
    </xf>
    <xf numFmtId="165" fontId="18" fillId="0" borderId="33" xfId="0" applyNumberFormat="1" applyFont="1" applyBorder="1" applyAlignment="1">
      <alignment horizontal="center" vertical="center"/>
    </xf>
    <xf numFmtId="4" fontId="18" fillId="0" borderId="33" xfId="0" applyNumberFormat="1" applyFont="1" applyBorder="1" applyAlignment="1">
      <alignment vertical="center"/>
    </xf>
    <xf numFmtId="0" fontId="18" fillId="0" borderId="7" xfId="0" applyFont="1" applyBorder="1" applyAlignment="1">
      <alignment horizontal="center" vertical="center"/>
    </xf>
    <xf numFmtId="164" fontId="18" fillId="0" borderId="7" xfId="0" applyNumberFormat="1" applyFont="1" applyBorder="1" applyAlignment="1">
      <alignment horizontal="center" vertical="center"/>
    </xf>
    <xf numFmtId="3" fontId="18" fillId="0" borderId="7" xfId="0" applyNumberFormat="1" applyFont="1" applyBorder="1" applyAlignment="1">
      <alignment horizontal="center" vertical="center"/>
    </xf>
    <xf numFmtId="165" fontId="18" fillId="0" borderId="7" xfId="0" applyNumberFormat="1" applyFont="1" applyBorder="1" applyAlignment="1">
      <alignment horizontal="center" vertical="center"/>
    </xf>
    <xf numFmtId="4" fontId="18" fillId="0" borderId="7" xfId="0" applyNumberFormat="1" applyFont="1" applyBorder="1" applyAlignment="1">
      <alignment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18" fillId="0" borderId="31" xfId="0" applyFont="1" applyBorder="1" applyAlignment="1">
      <alignment vertical="center"/>
    </xf>
    <xf numFmtId="0" fontId="18" fillId="0" borderId="32" xfId="0" applyFont="1" applyBorder="1" applyAlignment="1">
      <alignment vertical="center"/>
    </xf>
    <xf numFmtId="0" fontId="10" fillId="0" borderId="0" xfId="0" applyFont="1" applyAlignment="1">
      <alignment vertical="center" wrapText="1"/>
    </xf>
    <xf numFmtId="0" fontId="10" fillId="0" borderId="25" xfId="0" applyFont="1" applyBorder="1" applyAlignment="1">
      <alignment horizontal="justify"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3" xfId="0" applyFont="1" applyBorder="1" applyAlignment="1">
      <alignment horizontal="justify" vertical="center" wrapText="1"/>
    </xf>
    <xf numFmtId="0" fontId="10" fillId="0" borderId="14" xfId="0" applyFont="1" applyBorder="1" applyAlignment="1">
      <alignment horizontal="justify" vertical="center" wrapText="1"/>
    </xf>
    <xf numFmtId="0" fontId="10" fillId="0" borderId="15" xfId="0" applyFont="1" applyBorder="1" applyAlignment="1">
      <alignment horizontal="justify" vertical="center" wrapText="1"/>
    </xf>
    <xf numFmtId="0" fontId="4" fillId="0" borderId="0" xfId="0" applyFont="1" applyAlignment="1">
      <alignment vertical="center" wrapText="1"/>
    </xf>
    <xf numFmtId="0" fontId="19"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13" xfId="0" applyFont="1" applyBorder="1" applyAlignment="1">
      <alignment horizontal="center" vertical="center"/>
    </xf>
    <xf numFmtId="0" fontId="19" fillId="0" borderId="15" xfId="0" applyFont="1" applyBorder="1" applyAlignment="1">
      <alignment horizontal="center" vertical="center"/>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4"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8" fillId="2" borderId="17" xfId="0" applyFont="1" applyFill="1" applyBorder="1" applyAlignment="1" applyProtection="1">
      <alignment vertical="center"/>
      <protection locked="0"/>
    </xf>
    <xf numFmtId="0" fontId="20" fillId="0" borderId="4" xfId="0" applyFont="1" applyBorder="1" applyAlignment="1">
      <alignment horizontal="center"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19" fillId="0" borderId="20" xfId="0" applyFont="1" applyBorder="1" applyAlignment="1">
      <alignment horizontal="center" vertical="center"/>
    </xf>
    <xf numFmtId="0" fontId="19" fillId="0" borderId="19" xfId="0" applyFont="1" applyBorder="1" applyAlignment="1">
      <alignment horizontal="center" vertical="center"/>
    </xf>
    <xf numFmtId="0" fontId="19" fillId="0" borderId="21" xfId="0" applyFont="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8" fillId="2" borderId="16" xfId="0" applyFont="1" applyFill="1" applyBorder="1" applyAlignment="1" applyProtection="1">
      <alignment vertical="center"/>
      <protection locked="0"/>
    </xf>
    <xf numFmtId="0" fontId="21" fillId="0" borderId="0" xfId="0" applyFont="1" applyAlignment="1">
      <alignment vertical="center" wrapText="1"/>
    </xf>
    <xf numFmtId="0" fontId="18" fillId="2" borderId="0" xfId="0" applyFont="1" applyFill="1" applyAlignment="1" applyProtection="1">
      <alignment vertical="center"/>
      <protection locked="0"/>
    </xf>
    <xf numFmtId="0" fontId="18" fillId="2" borderId="23" xfId="0" applyFont="1" applyFill="1" applyBorder="1" applyAlignment="1" applyProtection="1">
      <alignment vertical="center"/>
      <protection locked="0"/>
    </xf>
    <xf numFmtId="0" fontId="18" fillId="2" borderId="22" xfId="0" applyFont="1" applyFill="1" applyBorder="1" applyAlignment="1" applyProtection="1">
      <alignment vertical="center"/>
      <protection locked="0"/>
    </xf>
    <xf numFmtId="0" fontId="18" fillId="0" borderId="0" xfId="0" applyFont="1" applyAlignment="1">
      <alignment vertical="center"/>
    </xf>
    <xf numFmtId="0" fontId="18" fillId="0" borderId="23" xfId="0" applyFont="1" applyBorder="1" applyAlignment="1">
      <alignment vertical="center"/>
    </xf>
    <xf numFmtId="0" fontId="18" fillId="0" borderId="22" xfId="0" applyFont="1" applyBorder="1" applyAlignment="1">
      <alignment vertical="center"/>
    </xf>
    <xf numFmtId="3" fontId="18" fillId="2" borderId="22" xfId="0" applyNumberFormat="1" applyFont="1" applyFill="1" applyBorder="1" applyAlignment="1" applyProtection="1">
      <alignment horizontal="center" vertical="center"/>
      <protection locked="0"/>
    </xf>
    <xf numFmtId="3" fontId="18" fillId="2" borderId="0" xfId="0" applyNumberFormat="1" applyFont="1" applyFill="1" applyAlignment="1" applyProtection="1">
      <alignment horizontal="center" vertical="center"/>
      <protection locked="0"/>
    </xf>
    <xf numFmtId="3" fontId="18" fillId="2" borderId="23" xfId="0" applyNumberFormat="1" applyFont="1" applyFill="1" applyBorder="1" applyAlignment="1" applyProtection="1">
      <alignment horizontal="center" vertical="center"/>
      <protection locked="0"/>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18" fillId="0" borderId="0" xfId="0" applyFont="1" applyAlignment="1">
      <alignment horizontal="justify" vertical="center" wrapText="1"/>
    </xf>
    <xf numFmtId="3" fontId="18" fillId="2" borderId="20" xfId="0" applyNumberFormat="1" applyFont="1" applyFill="1" applyBorder="1" applyAlignment="1" applyProtection="1">
      <alignment horizontal="center" vertical="center"/>
      <protection locked="0"/>
    </xf>
    <xf numFmtId="3" fontId="18" fillId="2" borderId="19" xfId="0" applyNumberFormat="1" applyFont="1" applyFill="1" applyBorder="1" applyAlignment="1" applyProtection="1">
      <alignment horizontal="center" vertical="center"/>
      <protection locked="0"/>
    </xf>
    <xf numFmtId="3" fontId="18" fillId="2" borderId="21" xfId="0" applyNumberFormat="1" applyFont="1" applyFill="1" applyBorder="1" applyAlignment="1" applyProtection="1">
      <alignment horizontal="center" vertical="center"/>
      <protection locked="0"/>
    </xf>
    <xf numFmtId="3" fontId="18" fillId="2" borderId="24" xfId="0" applyNumberFormat="1" applyFont="1" applyFill="1" applyBorder="1" applyAlignment="1" applyProtection="1">
      <alignment horizontal="center" vertical="center"/>
      <protection locked="0"/>
    </xf>
    <xf numFmtId="3" fontId="18" fillId="2" borderId="25" xfId="0" applyNumberFormat="1" applyFont="1" applyFill="1" applyBorder="1" applyAlignment="1" applyProtection="1">
      <alignment horizontal="center" vertical="center"/>
      <protection locked="0"/>
    </xf>
    <xf numFmtId="3" fontId="18" fillId="2" borderId="26" xfId="0" applyNumberFormat="1" applyFont="1" applyFill="1" applyBorder="1" applyAlignment="1" applyProtection="1">
      <alignment horizontal="center" vertical="center"/>
      <protection locked="0"/>
    </xf>
    <xf numFmtId="0" fontId="18" fillId="2" borderId="25" xfId="0" applyFont="1" applyFill="1" applyBorder="1" applyAlignment="1" applyProtection="1">
      <alignment vertical="center"/>
      <protection locked="0"/>
    </xf>
    <xf numFmtId="0" fontId="18" fillId="2" borderId="26" xfId="0" applyFont="1" applyFill="1" applyBorder="1" applyAlignment="1" applyProtection="1">
      <alignment vertical="center"/>
      <protection locked="0"/>
    </xf>
    <xf numFmtId="0" fontId="18" fillId="2" borderId="24" xfId="0" applyFont="1" applyFill="1" applyBorder="1" applyAlignment="1" applyProtection="1">
      <alignment vertical="center"/>
      <protection locked="0"/>
    </xf>
    <xf numFmtId="0" fontId="19" fillId="2" borderId="13" xfId="0" applyFont="1" applyFill="1" applyBorder="1" applyAlignment="1" applyProtection="1">
      <alignment horizontal="center" vertical="center" wrapText="1"/>
      <protection locked="0"/>
    </xf>
    <xf numFmtId="0" fontId="19" fillId="2" borderId="14" xfId="0" applyFont="1" applyFill="1" applyBorder="1" applyAlignment="1" applyProtection="1">
      <alignment horizontal="center" vertical="center" wrapText="1"/>
      <protection locked="0"/>
    </xf>
    <xf numFmtId="0" fontId="19" fillId="2" borderId="15" xfId="0" applyFont="1" applyFill="1" applyBorder="1" applyAlignment="1" applyProtection="1">
      <alignment horizontal="center" vertical="center" wrapText="1"/>
      <protection locked="0"/>
    </xf>
    <xf numFmtId="0" fontId="16" fillId="0" borderId="4" xfId="0" applyFont="1" applyBorder="1" applyAlignment="1">
      <alignment horizontal="center" vertical="center"/>
    </xf>
    <xf numFmtId="0" fontId="16" fillId="0" borderId="0" xfId="0" applyFont="1" applyAlignment="1">
      <alignment horizontal="center" vertical="center"/>
    </xf>
    <xf numFmtId="0" fontId="16" fillId="0" borderId="5" xfId="0" applyFont="1" applyBorder="1" applyAlignment="1">
      <alignment horizontal="center" vertical="center"/>
    </xf>
    <xf numFmtId="0" fontId="19" fillId="3" borderId="20" xfId="0" applyFont="1" applyFill="1" applyBorder="1" applyAlignment="1">
      <alignment horizontal="center" vertical="center"/>
    </xf>
    <xf numFmtId="0" fontId="19" fillId="3" borderId="19" xfId="0" applyFont="1" applyFill="1" applyBorder="1" applyAlignment="1">
      <alignment horizontal="center" vertical="center"/>
    </xf>
    <xf numFmtId="0" fontId="19" fillId="3" borderId="21" xfId="0" applyFont="1" applyFill="1" applyBorder="1" applyAlignment="1">
      <alignment horizontal="center" vertical="center"/>
    </xf>
    <xf numFmtId="0" fontId="19" fillId="3" borderId="22" xfId="0" applyFont="1" applyFill="1" applyBorder="1" applyAlignment="1">
      <alignment horizontal="center" vertical="center"/>
    </xf>
    <xf numFmtId="0" fontId="19" fillId="3" borderId="0" xfId="0" applyFont="1" applyFill="1" applyAlignment="1">
      <alignment horizontal="center" vertical="center"/>
    </xf>
    <xf numFmtId="0" fontId="19" fillId="3" borderId="23" xfId="0" applyFont="1" applyFill="1" applyBorder="1" applyAlignment="1">
      <alignment horizontal="center" vertical="center"/>
    </xf>
    <xf numFmtId="0" fontId="19" fillId="3" borderId="24" xfId="0" applyFont="1" applyFill="1" applyBorder="1" applyAlignment="1">
      <alignment horizontal="center" vertical="center"/>
    </xf>
    <xf numFmtId="0" fontId="19" fillId="3" borderId="25" xfId="0" applyFont="1" applyFill="1" applyBorder="1" applyAlignment="1">
      <alignment horizontal="center" vertical="center"/>
    </xf>
    <xf numFmtId="0" fontId="19" fillId="3" borderId="26" xfId="0" applyFont="1" applyFill="1" applyBorder="1" applyAlignment="1">
      <alignment horizontal="center" vertical="center"/>
    </xf>
    <xf numFmtId="0" fontId="18" fillId="0" borderId="19" xfId="0" applyFont="1" applyBorder="1" applyAlignment="1">
      <alignment vertical="center"/>
    </xf>
    <xf numFmtId="0" fontId="18" fillId="0" borderId="21" xfId="0" applyFont="1" applyBorder="1" applyAlignment="1">
      <alignment vertical="center"/>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3" fontId="18" fillId="0" borderId="13" xfId="0" applyNumberFormat="1" applyFont="1" applyBorder="1" applyAlignment="1">
      <alignment horizontal="center" vertical="center" wrapText="1"/>
    </xf>
    <xf numFmtId="3" fontId="18" fillId="0" borderId="14" xfId="0" applyNumberFormat="1" applyFont="1" applyBorder="1" applyAlignment="1">
      <alignment horizontal="center" vertical="center" wrapText="1"/>
    </xf>
    <xf numFmtId="3" fontId="18" fillId="0" borderId="15" xfId="0" applyNumberFormat="1" applyFont="1" applyBorder="1" applyAlignment="1">
      <alignment horizontal="center" vertical="center" wrapText="1"/>
    </xf>
    <xf numFmtId="14" fontId="18" fillId="0" borderId="13" xfId="0" applyNumberFormat="1" applyFont="1" applyBorder="1" applyAlignment="1">
      <alignment horizontal="center" vertical="center" wrapText="1"/>
    </xf>
    <xf numFmtId="14" fontId="18" fillId="0" borderId="14" xfId="0" applyNumberFormat="1" applyFont="1" applyBorder="1" applyAlignment="1">
      <alignment horizontal="center" vertical="center" wrapText="1"/>
    </xf>
    <xf numFmtId="14" fontId="18" fillId="0" borderId="15"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4" fontId="5" fillId="0" borderId="0" xfId="0" applyNumberFormat="1" applyFont="1" applyAlignment="1">
      <alignment vertical="center"/>
    </xf>
    <xf numFmtId="4" fontId="4" fillId="0" borderId="0" xfId="0" applyNumberFormat="1" applyFont="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4" fontId="9" fillId="0" borderId="0" xfId="0" applyNumberFormat="1" applyFont="1" applyAlignment="1">
      <alignment horizontal="center" vertical="center"/>
    </xf>
    <xf numFmtId="0" fontId="9" fillId="0" borderId="0" xfId="0" applyFont="1" applyAlignment="1">
      <alignment horizontal="center" vertical="center"/>
    </xf>
    <xf numFmtId="0" fontId="16" fillId="0" borderId="0" xfId="0" applyFont="1" applyAlignment="1">
      <alignment horizontal="center"/>
    </xf>
    <xf numFmtId="0" fontId="9" fillId="0" borderId="0" xfId="0" applyFont="1" applyAlignment="1" applyProtection="1">
      <alignment vertical="center" wrapText="1"/>
      <protection hidden="1"/>
    </xf>
    <xf numFmtId="0" fontId="9" fillId="0" borderId="0" xfId="0" applyFont="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3" fontId="9" fillId="0" borderId="0" xfId="0" applyNumberFormat="1" applyFont="1" applyAlignment="1" applyProtection="1">
      <alignment horizontal="center" vertical="center" wrapText="1"/>
      <protection hidden="1"/>
    </xf>
  </cellXfs>
  <cellStyles count="2">
    <cellStyle name="Millares" xfId="1" builtinId="3"/>
    <cellStyle name="Normal" xfId="0" builtinId="0"/>
  </cellStyles>
  <dxfs count="9">
    <dxf>
      <font>
        <color rgb="FF00FF00"/>
      </font>
    </dxf>
    <dxf>
      <font>
        <color rgb="FFFF0000"/>
      </font>
    </dxf>
    <dxf>
      <font>
        <color theme="0"/>
      </font>
      <border>
        <left style="thin">
          <color theme="0"/>
        </left>
        <right style="thin">
          <color theme="0"/>
        </right>
        <top style="thin">
          <color theme="0"/>
        </top>
        <bottom style="thin">
          <color theme="0"/>
        </bottom>
        <vertical/>
        <horizontal/>
      </border>
    </dxf>
    <dxf>
      <font>
        <color rgb="FF00FF00"/>
      </font>
    </dxf>
    <dxf>
      <font>
        <color rgb="FFFF0000"/>
      </font>
    </dxf>
    <dxf>
      <font>
        <color rgb="FF00FF00"/>
      </font>
    </dxf>
    <dxf>
      <font>
        <color rgb="FFFF0000"/>
      </font>
    </dxf>
    <dxf>
      <font>
        <color rgb="FF00FF00"/>
      </font>
    </dxf>
    <dxf>
      <font>
        <color rgb="FFFF0000"/>
      </font>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Hoja1"/>
  <dimension ref="A1:L84"/>
  <sheetViews>
    <sheetView showGridLines="0" tabSelected="1" workbookViewId="0">
      <selection activeCell="D6" sqref="D6"/>
    </sheetView>
  </sheetViews>
  <sheetFormatPr baseColWidth="10" defaultRowHeight="28.5" customHeight="1"/>
  <cols>
    <col min="1" max="1" width="33.85546875" style="22" bestFit="1" customWidth="1"/>
    <col min="2" max="2" width="9.42578125" style="23" customWidth="1"/>
    <col min="3" max="3" width="12.42578125" style="23" bestFit="1" customWidth="1"/>
    <col min="4" max="4" width="93.7109375" style="10" customWidth="1"/>
    <col min="5" max="5" width="51.42578125" style="10" customWidth="1"/>
    <col min="6" max="6" width="11.42578125" style="10"/>
    <col min="7" max="10" width="11.42578125" style="283"/>
    <col min="11" max="11" width="15.85546875" style="284" bestFit="1" customWidth="1"/>
    <col min="12" max="16384" width="11.42578125" style="10"/>
  </cols>
  <sheetData>
    <row r="1" spans="1:12" ht="153" customHeight="1" thickBot="1">
      <c r="A1" s="160" t="s">
        <v>230</v>
      </c>
      <c r="B1" s="160"/>
      <c r="C1" s="160"/>
      <c r="D1" s="160"/>
    </row>
    <row r="2" spans="1:12" ht="28.5" customHeight="1" thickBot="1">
      <c r="A2" s="9" t="s">
        <v>5</v>
      </c>
      <c r="B2" s="9" t="s">
        <v>6</v>
      </c>
      <c r="C2" s="9" t="s">
        <v>7</v>
      </c>
      <c r="D2" s="9" t="s">
        <v>8</v>
      </c>
      <c r="G2" s="285" t="s">
        <v>51</v>
      </c>
      <c r="H2" s="285" t="s">
        <v>84</v>
      </c>
      <c r="I2" s="285" t="s">
        <v>86</v>
      </c>
      <c r="J2" s="285" t="s">
        <v>10</v>
      </c>
      <c r="K2" s="285" t="s">
        <v>20</v>
      </c>
    </row>
    <row r="3" spans="1:12" ht="26.25" thickBot="1">
      <c r="A3" s="11" t="s">
        <v>4</v>
      </c>
      <c r="B3" s="9" t="s">
        <v>11</v>
      </c>
      <c r="C3" s="9" t="s">
        <v>14</v>
      </c>
      <c r="D3" s="11" t="s">
        <v>50</v>
      </c>
      <c r="G3" s="284" t="str">
        <f>+'Tablas Auxiliares'!A4</f>
        <v>ADICIONAL</v>
      </c>
      <c r="H3" s="284" t="str">
        <f>+IF('Tablas Auxiliares'!B4&lt;&gt;0,'Tablas Auxiliares'!B4,"")</f>
        <v>-</v>
      </c>
      <c r="I3" s="284" t="str">
        <f>+'Tablas Auxiliares'!C4</f>
        <v>ENERO</v>
      </c>
      <c r="J3" s="286">
        <v>2020</v>
      </c>
      <c r="K3" s="284" t="s">
        <v>21</v>
      </c>
    </row>
    <row r="4" spans="1:12" ht="13.5" customHeight="1" thickBot="1">
      <c r="A4" s="11" t="s">
        <v>9</v>
      </c>
      <c r="B4" s="9" t="s">
        <v>11</v>
      </c>
      <c r="C4" s="9" t="s">
        <v>14</v>
      </c>
      <c r="D4" s="12"/>
      <c r="G4" s="284" t="str">
        <f>+'Tablas Auxiliares'!A5</f>
        <v>ASIGNACIONES VITALICIAS</v>
      </c>
      <c r="H4" s="284" t="str">
        <f>+IF('Tablas Auxiliares'!B5&lt;&gt;0,'Tablas Auxiliares'!B5,"")</f>
        <v>LIQUIDACION REGULAR</v>
      </c>
      <c r="I4" s="284" t="str">
        <f>+'Tablas Auxiliares'!C5</f>
        <v>FEBRERO</v>
      </c>
      <c r="J4" s="286">
        <v>2021</v>
      </c>
      <c r="K4" s="284" t="s">
        <v>22</v>
      </c>
    </row>
    <row r="5" spans="1:12" ht="13.5" customHeight="1" thickBot="1">
      <c r="A5" s="11" t="s">
        <v>85</v>
      </c>
      <c r="B5" s="9" t="s">
        <v>11</v>
      </c>
      <c r="C5" s="9" t="s">
        <v>13</v>
      </c>
      <c r="D5" s="12"/>
      <c r="G5" s="284" t="str">
        <f>+'Tablas Auxiliares'!A6</f>
        <v>DEV. IMPUESTO A LAS GANANCIAS</v>
      </c>
      <c r="H5" s="284" t="str">
        <f>+IF('Tablas Auxiliares'!B6&lt;&gt;0,'Tablas Auxiliares'!B6,"")</f>
        <v>LIQUIDACION COMPLEMENTARIA</v>
      </c>
      <c r="I5" s="284" t="str">
        <f>+'Tablas Auxiliares'!C6</f>
        <v>MARZO</v>
      </c>
      <c r="J5" s="286">
        <v>2022</v>
      </c>
      <c r="K5" s="284" t="s">
        <v>23</v>
      </c>
      <c r="L5" s="43"/>
    </row>
    <row r="6" spans="1:12" ht="13.5" customHeight="1" thickBot="1">
      <c r="A6" s="11" t="s">
        <v>84</v>
      </c>
      <c r="B6" s="9" t="s">
        <v>11</v>
      </c>
      <c r="C6" s="9" t="s">
        <v>13</v>
      </c>
      <c r="D6" s="12"/>
      <c r="G6" s="284" t="str">
        <f>+'Tablas Auxiliares'!A7</f>
        <v>GUARDIAS MEDICAS</v>
      </c>
      <c r="H6" s="284" t="str">
        <f>+IF('Tablas Auxiliares'!B7&lt;&gt;0,'Tablas Auxiliares'!B7,"")</f>
        <v>DEVOLUCIONES</v>
      </c>
      <c r="I6" s="284" t="str">
        <f>+'Tablas Auxiliares'!C7</f>
        <v>ABRIL</v>
      </c>
      <c r="J6" s="286">
        <v>2023</v>
      </c>
      <c r="K6" s="284" t="s">
        <v>24</v>
      </c>
    </row>
    <row r="7" spans="1:12" ht="13.5" customHeight="1" thickBot="1">
      <c r="A7" s="11" t="s">
        <v>86</v>
      </c>
      <c r="B7" s="9" t="s">
        <v>11</v>
      </c>
      <c r="C7" s="9" t="s">
        <v>13</v>
      </c>
      <c r="D7" s="12"/>
      <c r="G7" s="284" t="str">
        <f>+'Tablas Auxiliares'!A8</f>
        <v>HABERES</v>
      </c>
      <c r="H7" s="284" t="str">
        <f>+IF('Tablas Auxiliares'!B8&lt;&gt;0,'Tablas Auxiliares'!B8,"")</f>
        <v>S.A.C. 1 CUOTA</v>
      </c>
      <c r="I7" s="284" t="str">
        <f>+'Tablas Auxiliares'!C8</f>
        <v>MAYO</v>
      </c>
      <c r="J7" s="286">
        <v>2024</v>
      </c>
      <c r="K7" s="284" t="s">
        <v>25</v>
      </c>
    </row>
    <row r="8" spans="1:12" ht="13.5" customHeight="1" thickBot="1">
      <c r="A8" s="11" t="s">
        <v>10</v>
      </c>
      <c r="B8" s="9" t="s">
        <v>11</v>
      </c>
      <c r="C8" s="9" t="s">
        <v>13</v>
      </c>
      <c r="D8" s="12"/>
      <c r="G8" s="284" t="str">
        <f>+'Tablas Auxiliares'!A9</f>
        <v>IMPUESTO A LAS GANANCIAS</v>
      </c>
      <c r="H8" s="284" t="str">
        <f>+IF('Tablas Auxiliares'!B9&lt;&gt;0,'Tablas Auxiliares'!B9,"")</f>
        <v>S.A.C. 2 CUOTA</v>
      </c>
      <c r="I8" s="284" t="str">
        <f>+'Tablas Auxiliares'!C9</f>
        <v>JUNIO</v>
      </c>
      <c r="J8" s="286">
        <v>2025</v>
      </c>
      <c r="K8" s="284" t="s">
        <v>26</v>
      </c>
    </row>
    <row r="9" spans="1:12" ht="13.5" customHeight="1" thickBot="1">
      <c r="A9" s="11" t="s">
        <v>19</v>
      </c>
      <c r="B9" s="9" t="s">
        <v>11</v>
      </c>
      <c r="C9" s="9" t="s">
        <v>13</v>
      </c>
      <c r="D9" s="12"/>
      <c r="G9" s="284" t="str">
        <f>+'Tablas Auxiliares'!A10</f>
        <v>INCENTIVO DOCENTE/SALUD</v>
      </c>
      <c r="H9" s="284" t="str">
        <f>+IF('Tablas Auxiliares'!B10&lt;&gt;0,'Tablas Auxiliares'!B10,"")</f>
        <v/>
      </c>
      <c r="I9" s="284" t="str">
        <f>+'Tablas Auxiliares'!C10</f>
        <v>JULIO</v>
      </c>
      <c r="J9" s="286">
        <v>2026</v>
      </c>
      <c r="K9" s="284" t="s">
        <v>146</v>
      </c>
    </row>
    <row r="10" spans="1:12" ht="13.5" customHeight="1" thickBot="1">
      <c r="A10" s="11" t="s">
        <v>106</v>
      </c>
      <c r="B10" s="9" t="s">
        <v>11</v>
      </c>
      <c r="C10" s="9" t="s">
        <v>14</v>
      </c>
      <c r="D10" s="12"/>
      <c r="G10" s="284" t="str">
        <f>+'Tablas Auxiliares'!A11</f>
        <v>RECUPERO DEL GASTO</v>
      </c>
      <c r="H10" s="284" t="str">
        <f>+IF('Tablas Auxiliares'!B11&lt;&gt;0,'Tablas Auxiliares'!B11,"")</f>
        <v/>
      </c>
      <c r="I10" s="284" t="str">
        <f>+'Tablas Auxiliares'!C11</f>
        <v>AGOSTO</v>
      </c>
      <c r="J10" s="286">
        <v>2027</v>
      </c>
      <c r="K10" s="284" t="s">
        <v>27</v>
      </c>
    </row>
    <row r="11" spans="1:12" ht="40.5" customHeight="1" thickBot="1">
      <c r="A11" s="164" t="s">
        <v>222</v>
      </c>
      <c r="B11" s="165"/>
      <c r="C11" s="165"/>
      <c r="D11" s="166"/>
      <c r="G11" s="284" t="str">
        <f>+'Tablas Auxiliares'!A12</f>
        <v>REINTEGROS</v>
      </c>
      <c r="H11" s="284" t="str">
        <f>+IF('Tablas Auxiliares'!B12&lt;&gt;0,'Tablas Auxiliares'!B12,"")</f>
        <v/>
      </c>
      <c r="I11" s="284" t="str">
        <f>+'Tablas Auxiliares'!C12</f>
        <v>SEPTIEMBRE</v>
      </c>
      <c r="J11" s="286">
        <v>2028</v>
      </c>
      <c r="K11" s="284" t="s">
        <v>28</v>
      </c>
    </row>
    <row r="12" spans="1:12" ht="13.5" customHeight="1" thickBot="1">
      <c r="A12" s="161" t="s">
        <v>91</v>
      </c>
      <c r="B12" s="162"/>
      <c r="C12" s="162"/>
      <c r="D12" s="163"/>
      <c r="G12" s="284" t="str">
        <f>+'Tablas Auxiliares'!A13</f>
        <v>RESIDENCIAS GUARDIAS MEDICAS</v>
      </c>
      <c r="H12" s="284" t="str">
        <f>+IF('Tablas Auxiliares'!B13&lt;&gt;0,'Tablas Auxiliares'!B13,"")</f>
        <v/>
      </c>
      <c r="I12" s="284" t="str">
        <f>+'Tablas Auxiliares'!C13</f>
        <v>OCTUBRE</v>
      </c>
      <c r="J12" s="286">
        <v>2029</v>
      </c>
      <c r="K12" s="284" t="s">
        <v>45</v>
      </c>
    </row>
    <row r="13" spans="1:12" ht="13.5" customHeight="1">
      <c r="A13" s="13" t="s">
        <v>18</v>
      </c>
      <c r="B13" s="14" t="s">
        <v>11</v>
      </c>
      <c r="C13" s="14" t="s">
        <v>14</v>
      </c>
      <c r="D13" s="15"/>
      <c r="G13" s="284" t="str">
        <f>+'Tablas Auxiliares'!A14</f>
        <v>RETIROS VOLUNTARIOS</v>
      </c>
      <c r="H13" s="284" t="str">
        <f>+IF('Tablas Auxiliares'!B14&lt;&gt;0,'Tablas Auxiliares'!B14,"")</f>
        <v>-----------------------------</v>
      </c>
      <c r="I13" s="284" t="str">
        <f>+'Tablas Auxiliares'!C14</f>
        <v>NOVIEMBRE</v>
      </c>
      <c r="J13" s="284"/>
    </row>
    <row r="14" spans="1:12" ht="13.5" customHeight="1">
      <c r="A14" s="16" t="s">
        <v>15</v>
      </c>
      <c r="B14" s="17" t="s">
        <v>12</v>
      </c>
      <c r="C14" s="17" t="s">
        <v>16</v>
      </c>
      <c r="D14" s="18"/>
      <c r="G14" s="284" t="str">
        <f>+IF('Tablas Auxiliares'!A15&lt;&gt;0,'Tablas Auxiliares'!A15,"")</f>
        <v/>
      </c>
      <c r="H14" s="284" t="str">
        <f>+IF('Tablas Auxiliares'!B15&lt;&gt;0,'Tablas Auxiliares'!B15,"")</f>
        <v>-----------------------------</v>
      </c>
      <c r="I14" s="284" t="str">
        <f>+'Tablas Auxiliares'!C15</f>
        <v>DICIEMBRE</v>
      </c>
      <c r="J14" s="284"/>
    </row>
    <row r="15" spans="1:12" ht="13.5" customHeight="1">
      <c r="A15" s="16" t="s">
        <v>17</v>
      </c>
      <c r="B15" s="17" t="s">
        <v>11</v>
      </c>
      <c r="C15" s="17" t="s">
        <v>14</v>
      </c>
      <c r="D15" s="19"/>
      <c r="G15" s="284" t="str">
        <f>+IF('Tablas Auxiliares'!A16&lt;&gt;0,'Tablas Auxiliares'!A16,"")</f>
        <v/>
      </c>
      <c r="H15" s="284" t="str">
        <f>+IF('Tablas Auxiliares'!B16&lt;&gt;0,'Tablas Auxiliares'!B16,"")</f>
        <v>-----------------------------</v>
      </c>
      <c r="I15" s="284" t="str">
        <f>+'Tablas Auxiliares'!C16</f>
        <v>PRIMER SEMESTRE</v>
      </c>
      <c r="J15" s="284"/>
    </row>
    <row r="16" spans="1:12" ht="13.5" customHeight="1">
      <c r="A16" s="16" t="s">
        <v>92</v>
      </c>
      <c r="B16" s="17" t="s">
        <v>11</v>
      </c>
      <c r="C16" s="17" t="s">
        <v>14</v>
      </c>
      <c r="D16" s="19"/>
      <c r="G16" s="284" t="str">
        <f>+IF('Tablas Auxiliares'!A17&lt;&gt;0,'Tablas Auxiliares'!A17,"")</f>
        <v/>
      </c>
      <c r="H16" s="284" t="str">
        <f>+IF('Tablas Auxiliares'!B17&lt;&gt;0,'Tablas Auxiliares'!B17,"")</f>
        <v>-----------------------------</v>
      </c>
      <c r="I16" s="284" t="str">
        <f>+'Tablas Auxiliares'!C17</f>
        <v>SEGUNDO SEMESTRE</v>
      </c>
      <c r="J16" s="284"/>
    </row>
    <row r="17" spans="1:10" ht="13.5" customHeight="1" thickBot="1">
      <c r="A17" s="20" t="s">
        <v>93</v>
      </c>
      <c r="B17" s="21" t="s">
        <v>11</v>
      </c>
      <c r="C17" s="21" t="s">
        <v>14</v>
      </c>
      <c r="D17" s="60"/>
      <c r="G17" s="284" t="str">
        <f>+IF('Tablas Auxiliares'!A18&lt;&gt;0,'Tablas Auxiliares'!A18,"")</f>
        <v/>
      </c>
      <c r="H17" s="284" t="str">
        <f>+IF('Tablas Auxiliares'!B18&lt;&gt;0,'Tablas Auxiliares'!B18,"")</f>
        <v>-----------------------------</v>
      </c>
      <c r="I17" s="284" t="str">
        <f>+IF('Tablas Auxiliares'!C18&lt;&gt;0,'Tablas Auxiliares'!C18,"")</f>
        <v/>
      </c>
      <c r="J17" s="284"/>
    </row>
    <row r="18" spans="1:10" ht="13.5" customHeight="1" thickBot="1">
      <c r="A18" s="161" t="s">
        <v>95</v>
      </c>
      <c r="B18" s="162"/>
      <c r="C18" s="162"/>
      <c r="D18" s="163"/>
      <c r="G18" s="284"/>
      <c r="H18" s="284"/>
      <c r="I18" s="284" t="str">
        <f>+IF('Tablas Auxiliares'!C19&lt;&gt;0,'Tablas Auxiliares'!C19,"")</f>
        <v/>
      </c>
      <c r="J18" s="284"/>
    </row>
    <row r="19" spans="1:10" ht="13.5" customHeight="1">
      <c r="A19" s="13" t="s">
        <v>18</v>
      </c>
      <c r="B19" s="14" t="s">
        <v>11</v>
      </c>
      <c r="C19" s="14" t="s">
        <v>14</v>
      </c>
      <c r="D19" s="15"/>
      <c r="G19" s="284"/>
      <c r="H19" s="284"/>
      <c r="I19" s="284" t="str">
        <f>+IF('Tablas Auxiliares'!C20&lt;&gt;0,'Tablas Auxiliares'!C20,"")</f>
        <v/>
      </c>
      <c r="J19" s="284"/>
    </row>
    <row r="20" spans="1:10" ht="13.5" customHeight="1">
      <c r="A20" s="16" t="s">
        <v>15</v>
      </c>
      <c r="B20" s="17" t="s">
        <v>12</v>
      </c>
      <c r="C20" s="17" t="s">
        <v>16</v>
      </c>
      <c r="D20" s="18"/>
      <c r="G20" s="284"/>
      <c r="H20" s="284"/>
      <c r="I20" s="284"/>
      <c r="J20" s="284"/>
    </row>
    <row r="21" spans="1:10" ht="13.5" customHeight="1">
      <c r="A21" s="16" t="s">
        <v>94</v>
      </c>
      <c r="B21" s="17" t="s">
        <v>11</v>
      </c>
      <c r="C21" s="17" t="s">
        <v>14</v>
      </c>
      <c r="D21" s="19"/>
      <c r="G21" s="284"/>
      <c r="H21" s="284"/>
      <c r="I21" s="284" t="str">
        <f>+IF('Tablas Auxiliares'!C21&lt;&gt;0,'Tablas Auxiliares'!C21,"")</f>
        <v/>
      </c>
      <c r="J21" s="284"/>
    </row>
    <row r="22" spans="1:10" ht="13.5" customHeight="1">
      <c r="A22" s="16" t="s">
        <v>17</v>
      </c>
      <c r="B22" s="17" t="s">
        <v>11</v>
      </c>
      <c r="C22" s="17" t="s">
        <v>14</v>
      </c>
      <c r="D22" s="19"/>
      <c r="G22" s="284"/>
      <c r="H22" s="284"/>
      <c r="I22" s="284"/>
      <c r="J22" s="284"/>
    </row>
    <row r="23" spans="1:10" ht="13.5" customHeight="1">
      <c r="A23" s="16" t="s">
        <v>92</v>
      </c>
      <c r="B23" s="17" t="s">
        <v>11</v>
      </c>
      <c r="C23" s="17" t="s">
        <v>14</v>
      </c>
      <c r="D23" s="19"/>
      <c r="G23" s="284"/>
      <c r="H23" s="284"/>
      <c r="I23" s="284"/>
      <c r="J23" s="284"/>
    </row>
    <row r="24" spans="1:10" ht="13.5" customHeight="1" thickBot="1">
      <c r="A24" s="20" t="s">
        <v>93</v>
      </c>
      <c r="B24" s="21" t="s">
        <v>11</v>
      </c>
      <c r="C24" s="21" t="s">
        <v>14</v>
      </c>
      <c r="D24" s="60"/>
    </row>
    <row r="25" spans="1:10" ht="13.5" customHeight="1" thickBot="1">
      <c r="A25" s="161" t="s">
        <v>96</v>
      </c>
      <c r="B25" s="162"/>
      <c r="C25" s="162"/>
      <c r="D25" s="163"/>
    </row>
    <row r="26" spans="1:10" ht="13.5" customHeight="1">
      <c r="A26" s="13" t="s">
        <v>18</v>
      </c>
      <c r="B26" s="14" t="s">
        <v>11</v>
      </c>
      <c r="C26" s="14" t="s">
        <v>14</v>
      </c>
      <c r="D26" s="15"/>
    </row>
    <row r="27" spans="1:10" ht="13.5" customHeight="1">
      <c r="A27" s="16" t="s">
        <v>15</v>
      </c>
      <c r="B27" s="17" t="s">
        <v>12</v>
      </c>
      <c r="C27" s="17" t="s">
        <v>16</v>
      </c>
      <c r="D27" s="18"/>
    </row>
    <row r="28" spans="1:10" ht="13.5" customHeight="1">
      <c r="A28" s="16" t="s">
        <v>94</v>
      </c>
      <c r="B28" s="17" t="s">
        <v>11</v>
      </c>
      <c r="C28" s="17" t="s">
        <v>14</v>
      </c>
      <c r="D28" s="19"/>
    </row>
    <row r="29" spans="1:10" ht="13.5" customHeight="1">
      <c r="A29" s="16" t="s">
        <v>17</v>
      </c>
      <c r="B29" s="17" t="s">
        <v>11</v>
      </c>
      <c r="C29" s="17" t="s">
        <v>14</v>
      </c>
      <c r="D29" s="19"/>
    </row>
    <row r="30" spans="1:10" ht="13.5" customHeight="1">
      <c r="A30" s="16" t="s">
        <v>92</v>
      </c>
      <c r="B30" s="17" t="s">
        <v>11</v>
      </c>
      <c r="C30" s="17" t="s">
        <v>14</v>
      </c>
      <c r="D30" s="19"/>
    </row>
    <row r="31" spans="1:10" ht="13.5" customHeight="1" thickBot="1">
      <c r="A31" s="20" t="s">
        <v>93</v>
      </c>
      <c r="B31" s="21" t="s">
        <v>11</v>
      </c>
      <c r="C31" s="21" t="s">
        <v>14</v>
      </c>
      <c r="D31" s="60"/>
    </row>
    <row r="32" spans="1:10" ht="13.5" customHeight="1" thickBot="1">
      <c r="A32" s="161" t="s">
        <v>97</v>
      </c>
      <c r="B32" s="162"/>
      <c r="C32" s="162"/>
      <c r="D32" s="163"/>
    </row>
    <row r="33" spans="1:4" ht="13.5" customHeight="1">
      <c r="A33" s="13" t="s">
        <v>18</v>
      </c>
      <c r="B33" s="14" t="s">
        <v>11</v>
      </c>
      <c r="C33" s="14" t="s">
        <v>14</v>
      </c>
      <c r="D33" s="15"/>
    </row>
    <row r="34" spans="1:4" ht="13.5" customHeight="1">
      <c r="A34" s="16" t="s">
        <v>15</v>
      </c>
      <c r="B34" s="17" t="s">
        <v>12</v>
      </c>
      <c r="C34" s="17" t="s">
        <v>16</v>
      </c>
      <c r="D34" s="18"/>
    </row>
    <row r="35" spans="1:4" ht="13.5" customHeight="1">
      <c r="A35" s="16" t="s">
        <v>94</v>
      </c>
      <c r="B35" s="17" t="s">
        <v>11</v>
      </c>
      <c r="C35" s="17" t="s">
        <v>14</v>
      </c>
      <c r="D35" s="19"/>
    </row>
    <row r="36" spans="1:4" ht="13.5" customHeight="1">
      <c r="A36" s="16" t="s">
        <v>17</v>
      </c>
      <c r="B36" s="17" t="s">
        <v>11</v>
      </c>
      <c r="C36" s="17" t="s">
        <v>14</v>
      </c>
      <c r="D36" s="19"/>
    </row>
    <row r="37" spans="1:4" ht="13.5" customHeight="1">
      <c r="A37" s="16" t="s">
        <v>92</v>
      </c>
      <c r="B37" s="17" t="s">
        <v>11</v>
      </c>
      <c r="C37" s="17" t="s">
        <v>14</v>
      </c>
      <c r="D37" s="19"/>
    </row>
    <row r="38" spans="1:4" ht="13.5" customHeight="1" thickBot="1">
      <c r="A38" s="20" t="s">
        <v>93</v>
      </c>
      <c r="B38" s="21" t="s">
        <v>11</v>
      </c>
      <c r="C38" s="21" t="s">
        <v>14</v>
      </c>
      <c r="D38" s="60"/>
    </row>
    <row r="39" spans="1:4" ht="13.5" customHeight="1" thickBot="1">
      <c r="A39" s="161" t="s">
        <v>98</v>
      </c>
      <c r="B39" s="162"/>
      <c r="C39" s="162"/>
      <c r="D39" s="163"/>
    </row>
    <row r="40" spans="1:4" ht="13.5" customHeight="1">
      <c r="A40" s="13" t="s">
        <v>18</v>
      </c>
      <c r="B40" s="14" t="s">
        <v>11</v>
      </c>
      <c r="C40" s="14" t="s">
        <v>14</v>
      </c>
      <c r="D40" s="15"/>
    </row>
    <row r="41" spans="1:4" ht="13.5" customHeight="1">
      <c r="A41" s="16" t="s">
        <v>15</v>
      </c>
      <c r="B41" s="17" t="s">
        <v>12</v>
      </c>
      <c r="C41" s="17" t="s">
        <v>16</v>
      </c>
      <c r="D41" s="18"/>
    </row>
    <row r="42" spans="1:4" ht="13.5" customHeight="1">
      <c r="A42" s="16" t="s">
        <v>94</v>
      </c>
      <c r="B42" s="17" t="s">
        <v>11</v>
      </c>
      <c r="C42" s="17" t="s">
        <v>14</v>
      </c>
      <c r="D42" s="19"/>
    </row>
    <row r="43" spans="1:4" ht="13.5" customHeight="1">
      <c r="A43" s="16" t="s">
        <v>17</v>
      </c>
      <c r="B43" s="17" t="s">
        <v>11</v>
      </c>
      <c r="C43" s="17" t="s">
        <v>14</v>
      </c>
      <c r="D43" s="19"/>
    </row>
    <row r="44" spans="1:4" ht="13.5" customHeight="1">
      <c r="A44" s="16" t="s">
        <v>92</v>
      </c>
      <c r="B44" s="17" t="s">
        <v>11</v>
      </c>
      <c r="C44" s="17" t="s">
        <v>14</v>
      </c>
      <c r="D44" s="19"/>
    </row>
    <row r="45" spans="1:4" ht="13.5" customHeight="1" thickBot="1">
      <c r="A45" s="20" t="s">
        <v>93</v>
      </c>
      <c r="B45" s="21" t="s">
        <v>11</v>
      </c>
      <c r="C45" s="21" t="s">
        <v>14</v>
      </c>
      <c r="D45" s="60"/>
    </row>
    <row r="46" spans="1:4" ht="13.5" customHeight="1" thickBot="1">
      <c r="A46" s="161" t="s">
        <v>101</v>
      </c>
      <c r="B46" s="162"/>
      <c r="C46" s="162"/>
      <c r="D46" s="163"/>
    </row>
    <row r="47" spans="1:4" ht="13.5" customHeight="1">
      <c r="A47" s="13" t="s">
        <v>18</v>
      </c>
      <c r="B47" s="14" t="s">
        <v>11</v>
      </c>
      <c r="C47" s="14" t="s">
        <v>14</v>
      </c>
      <c r="D47" s="15"/>
    </row>
    <row r="48" spans="1:4" ht="13.5" customHeight="1">
      <c r="A48" s="16" t="s">
        <v>15</v>
      </c>
      <c r="B48" s="17" t="s">
        <v>12</v>
      </c>
      <c r="C48" s="17" t="s">
        <v>16</v>
      </c>
      <c r="D48" s="18"/>
    </row>
    <row r="49" spans="1:4" ht="13.5" customHeight="1">
      <c r="A49" s="16" t="s">
        <v>94</v>
      </c>
      <c r="B49" s="17" t="s">
        <v>11</v>
      </c>
      <c r="C49" s="17" t="s">
        <v>14</v>
      </c>
      <c r="D49" s="19"/>
    </row>
    <row r="50" spans="1:4" ht="13.5" customHeight="1">
      <c r="A50" s="16" t="s">
        <v>17</v>
      </c>
      <c r="B50" s="17" t="s">
        <v>11</v>
      </c>
      <c r="C50" s="17" t="s">
        <v>14</v>
      </c>
      <c r="D50" s="19"/>
    </row>
    <row r="51" spans="1:4" ht="13.5" customHeight="1">
      <c r="A51" s="16" t="s">
        <v>92</v>
      </c>
      <c r="B51" s="17" t="s">
        <v>11</v>
      </c>
      <c r="C51" s="17" t="s">
        <v>14</v>
      </c>
      <c r="D51" s="19"/>
    </row>
    <row r="52" spans="1:4" ht="13.5" customHeight="1" thickBot="1">
      <c r="A52" s="20" t="s">
        <v>93</v>
      </c>
      <c r="B52" s="21" t="s">
        <v>11</v>
      </c>
      <c r="C52" s="21" t="s">
        <v>14</v>
      </c>
      <c r="D52" s="60"/>
    </row>
    <row r="53" spans="1:4" ht="13.5" customHeight="1" thickBot="1">
      <c r="A53" s="161" t="s">
        <v>102</v>
      </c>
      <c r="B53" s="162"/>
      <c r="C53" s="162"/>
      <c r="D53" s="163"/>
    </row>
    <row r="54" spans="1:4" ht="13.5" customHeight="1">
      <c r="A54" s="13" t="s">
        <v>18</v>
      </c>
      <c r="B54" s="14" t="s">
        <v>11</v>
      </c>
      <c r="C54" s="14" t="s">
        <v>14</v>
      </c>
      <c r="D54" s="15"/>
    </row>
    <row r="55" spans="1:4" ht="13.5" customHeight="1">
      <c r="A55" s="16" t="s">
        <v>15</v>
      </c>
      <c r="B55" s="17" t="s">
        <v>12</v>
      </c>
      <c r="C55" s="17" t="s">
        <v>16</v>
      </c>
      <c r="D55" s="18"/>
    </row>
    <row r="56" spans="1:4" ht="13.5" customHeight="1">
      <c r="A56" s="16" t="s">
        <v>94</v>
      </c>
      <c r="B56" s="17" t="s">
        <v>11</v>
      </c>
      <c r="C56" s="17" t="s">
        <v>14</v>
      </c>
      <c r="D56" s="19"/>
    </row>
    <row r="57" spans="1:4" ht="13.5" customHeight="1">
      <c r="A57" s="16" t="s">
        <v>17</v>
      </c>
      <c r="B57" s="17" t="s">
        <v>11</v>
      </c>
      <c r="C57" s="17" t="s">
        <v>14</v>
      </c>
      <c r="D57" s="19"/>
    </row>
    <row r="58" spans="1:4" ht="13.5" customHeight="1">
      <c r="A58" s="16" t="s">
        <v>92</v>
      </c>
      <c r="B58" s="17" t="s">
        <v>11</v>
      </c>
      <c r="C58" s="17" t="s">
        <v>14</v>
      </c>
      <c r="D58" s="19"/>
    </row>
    <row r="59" spans="1:4" ht="13.5" customHeight="1" thickBot="1">
      <c r="A59" s="20" t="s">
        <v>93</v>
      </c>
      <c r="B59" s="21" t="s">
        <v>11</v>
      </c>
      <c r="C59" s="21" t="s">
        <v>14</v>
      </c>
      <c r="D59" s="60"/>
    </row>
    <row r="60" spans="1:4" ht="13.5" customHeight="1" thickBot="1">
      <c r="A60" s="161" t="s">
        <v>103</v>
      </c>
      <c r="B60" s="162"/>
      <c r="C60" s="162"/>
      <c r="D60" s="163"/>
    </row>
    <row r="61" spans="1:4" ht="13.5" customHeight="1">
      <c r="A61" s="13" t="s">
        <v>18</v>
      </c>
      <c r="B61" s="14" t="s">
        <v>11</v>
      </c>
      <c r="C61" s="14" t="s">
        <v>14</v>
      </c>
      <c r="D61" s="15"/>
    </row>
    <row r="62" spans="1:4" ht="13.5" customHeight="1">
      <c r="A62" s="16" t="s">
        <v>15</v>
      </c>
      <c r="B62" s="17" t="s">
        <v>12</v>
      </c>
      <c r="C62" s="17" t="s">
        <v>16</v>
      </c>
      <c r="D62" s="18"/>
    </row>
    <row r="63" spans="1:4" ht="13.5" customHeight="1">
      <c r="A63" s="16" t="s">
        <v>94</v>
      </c>
      <c r="B63" s="17" t="s">
        <v>11</v>
      </c>
      <c r="C63" s="17" t="s">
        <v>14</v>
      </c>
      <c r="D63" s="19"/>
    </row>
    <row r="64" spans="1:4" ht="13.5" customHeight="1">
      <c r="A64" s="16" t="s">
        <v>17</v>
      </c>
      <c r="B64" s="17" t="s">
        <v>11</v>
      </c>
      <c r="C64" s="17" t="s">
        <v>14</v>
      </c>
      <c r="D64" s="19"/>
    </row>
    <row r="65" spans="1:4" ht="13.5" customHeight="1">
      <c r="A65" s="16" t="s">
        <v>92</v>
      </c>
      <c r="B65" s="17" t="s">
        <v>11</v>
      </c>
      <c r="C65" s="17" t="s">
        <v>14</v>
      </c>
      <c r="D65" s="19"/>
    </row>
    <row r="66" spans="1:4" ht="13.5" customHeight="1" thickBot="1">
      <c r="A66" s="20" t="s">
        <v>93</v>
      </c>
      <c r="B66" s="21" t="s">
        <v>11</v>
      </c>
      <c r="C66" s="21" t="s">
        <v>14</v>
      </c>
      <c r="D66" s="60"/>
    </row>
    <row r="67" spans="1:4" ht="13.5" customHeight="1" thickBot="1">
      <c r="A67" s="161" t="s">
        <v>104</v>
      </c>
      <c r="B67" s="162"/>
      <c r="C67" s="162"/>
      <c r="D67" s="163"/>
    </row>
    <row r="68" spans="1:4" ht="13.5" customHeight="1">
      <c r="A68" s="13" t="s">
        <v>18</v>
      </c>
      <c r="B68" s="14" t="s">
        <v>11</v>
      </c>
      <c r="C68" s="14" t="s">
        <v>14</v>
      </c>
      <c r="D68" s="15"/>
    </row>
    <row r="69" spans="1:4" ht="13.5" customHeight="1">
      <c r="A69" s="16" t="s">
        <v>15</v>
      </c>
      <c r="B69" s="17" t="s">
        <v>12</v>
      </c>
      <c r="C69" s="17" t="s">
        <v>16</v>
      </c>
      <c r="D69" s="18"/>
    </row>
    <row r="70" spans="1:4" ht="13.5" customHeight="1">
      <c r="A70" s="16" t="s">
        <v>94</v>
      </c>
      <c r="B70" s="17" t="s">
        <v>11</v>
      </c>
      <c r="C70" s="17" t="s">
        <v>14</v>
      </c>
      <c r="D70" s="19"/>
    </row>
    <row r="71" spans="1:4" ht="13.5" customHeight="1">
      <c r="A71" s="16" t="s">
        <v>17</v>
      </c>
      <c r="B71" s="17" t="s">
        <v>11</v>
      </c>
      <c r="C71" s="17" t="s">
        <v>14</v>
      </c>
      <c r="D71" s="19"/>
    </row>
    <row r="72" spans="1:4" ht="13.5" customHeight="1">
      <c r="A72" s="16" t="s">
        <v>92</v>
      </c>
      <c r="B72" s="17" t="s">
        <v>11</v>
      </c>
      <c r="C72" s="17" t="s">
        <v>14</v>
      </c>
      <c r="D72" s="19"/>
    </row>
    <row r="73" spans="1:4" ht="13.5" customHeight="1" thickBot="1">
      <c r="A73" s="20" t="s">
        <v>93</v>
      </c>
      <c r="B73" s="21" t="s">
        <v>11</v>
      </c>
      <c r="C73" s="21" t="s">
        <v>14</v>
      </c>
      <c r="D73" s="60"/>
    </row>
    <row r="74" spans="1:4" ht="13.5" customHeight="1" thickBot="1">
      <c r="A74" s="161" t="s">
        <v>105</v>
      </c>
      <c r="B74" s="162"/>
      <c r="C74" s="162"/>
      <c r="D74" s="163"/>
    </row>
    <row r="75" spans="1:4" ht="13.5" customHeight="1">
      <c r="A75" s="13" t="s">
        <v>18</v>
      </c>
      <c r="B75" s="14" t="s">
        <v>11</v>
      </c>
      <c r="C75" s="14" t="s">
        <v>14</v>
      </c>
      <c r="D75" s="15"/>
    </row>
    <row r="76" spans="1:4" ht="13.5" customHeight="1">
      <c r="A76" s="16" t="s">
        <v>15</v>
      </c>
      <c r="B76" s="17" t="s">
        <v>12</v>
      </c>
      <c r="C76" s="17" t="s">
        <v>16</v>
      </c>
      <c r="D76" s="18"/>
    </row>
    <row r="77" spans="1:4" ht="13.5" customHeight="1">
      <c r="A77" s="16" t="s">
        <v>94</v>
      </c>
      <c r="B77" s="17" t="s">
        <v>11</v>
      </c>
      <c r="C77" s="17" t="s">
        <v>14</v>
      </c>
      <c r="D77" s="19"/>
    </row>
    <row r="78" spans="1:4" ht="13.5" customHeight="1">
      <c r="A78" s="16" t="s">
        <v>17</v>
      </c>
      <c r="B78" s="17" t="s">
        <v>11</v>
      </c>
      <c r="C78" s="17" t="s">
        <v>14</v>
      </c>
      <c r="D78" s="19"/>
    </row>
    <row r="79" spans="1:4" ht="13.5" customHeight="1">
      <c r="A79" s="16" t="s">
        <v>92</v>
      </c>
      <c r="B79" s="17" t="s">
        <v>11</v>
      </c>
      <c r="C79" s="17" t="s">
        <v>14</v>
      </c>
      <c r="D79" s="19"/>
    </row>
    <row r="80" spans="1:4" ht="13.5" customHeight="1" thickBot="1">
      <c r="A80" s="20" t="s">
        <v>93</v>
      </c>
      <c r="B80" s="21" t="s">
        <v>11</v>
      </c>
      <c r="C80" s="21" t="s">
        <v>14</v>
      </c>
      <c r="D80" s="60"/>
    </row>
    <row r="81" spans="1:4" ht="12.75"/>
    <row r="82" spans="1:4" ht="12.75">
      <c r="A82" s="159" t="s">
        <v>46</v>
      </c>
      <c r="B82" s="159"/>
      <c r="C82" s="159"/>
      <c r="D82" s="159"/>
    </row>
    <row r="83" spans="1:4" ht="12.75"/>
    <row r="84" spans="1:4" ht="12.75"/>
  </sheetData>
  <sheetProtection password="C0F6" sheet="1" objects="1" scenarios="1"/>
  <mergeCells count="13">
    <mergeCell ref="A82:D82"/>
    <mergeCell ref="A1:D1"/>
    <mergeCell ref="A53:D53"/>
    <mergeCell ref="A60:D60"/>
    <mergeCell ref="A67:D67"/>
    <mergeCell ref="A74:D74"/>
    <mergeCell ref="A12:D12"/>
    <mergeCell ref="A18:D18"/>
    <mergeCell ref="A25:D25"/>
    <mergeCell ref="A32:D32"/>
    <mergeCell ref="A39:D39"/>
    <mergeCell ref="A46:D46"/>
    <mergeCell ref="A11:D11"/>
  </mergeCells>
  <dataValidations count="6">
    <dataValidation type="list" allowBlank="1" showInputMessage="1" showErrorMessage="1" sqref="D9">
      <formula1>$K$3:$K$12</formula1>
    </dataValidation>
    <dataValidation type="whole" allowBlank="1" showInputMessage="1" showErrorMessage="1" errorTitle="Error D.N.I." error="Número Inválido" sqref="D14 D48 D69 D62 D55 D41 D34 D27 D20 D76">
      <formula1>1000000</formula1>
      <formula2>99999999</formula2>
    </dataValidation>
    <dataValidation type="list" allowBlank="1" showInputMessage="1" showErrorMessage="1" sqref="D6">
      <formula1>$H$3:$H$12</formula1>
    </dataValidation>
    <dataValidation type="list" allowBlank="1" showInputMessage="1" showErrorMessage="1" sqref="D5">
      <formula1>$G$3:$G$17</formula1>
    </dataValidation>
    <dataValidation type="list" allowBlank="1" showInputMessage="1" showErrorMessage="1" sqref="D7">
      <formula1>$I$3:$I$21</formula1>
    </dataValidation>
    <dataValidation type="list" allowBlank="1" showInputMessage="1" showErrorMessage="1" sqref="D8">
      <formula1>$J$3:$J$12</formula1>
    </dataValidation>
  </dataValidations>
  <printOptions horizontalCentered="1" verticalCentered="1"/>
  <pageMargins left="0.39370078740157483" right="0.39370078740157483" top="0.59055118110236227" bottom="0.39370078740157483" header="0.31496062992125984" footer="0.31496062992125984"/>
  <pageSetup paperSize="9" scale="90" orientation="landscape" r:id="rId1"/>
  <rowBreaks count="1" manualBreakCount="1">
    <brk id="31" max="3" man="1"/>
  </rowBreaks>
</worksheet>
</file>

<file path=xl/worksheets/sheet2.xml><?xml version="1.0" encoding="utf-8"?>
<worksheet xmlns="http://schemas.openxmlformats.org/spreadsheetml/2006/main" xmlns:r="http://schemas.openxmlformats.org/officeDocument/2006/relationships">
  <sheetPr codeName="Hoja3"/>
  <dimension ref="A1:K525"/>
  <sheetViews>
    <sheetView showGridLines="0" workbookViewId="0">
      <selection sqref="A1:K1"/>
    </sheetView>
  </sheetViews>
  <sheetFormatPr baseColWidth="10" defaultRowHeight="15"/>
  <cols>
    <col min="1" max="1" width="3.7109375" style="1" customWidth="1"/>
    <col min="2" max="2" width="4.85546875" style="1" customWidth="1"/>
    <col min="3" max="3" width="4.5703125" style="1" customWidth="1"/>
    <col min="4" max="4" width="33.5703125" style="1" customWidth="1"/>
    <col min="5" max="5" width="8.7109375" style="1" customWidth="1"/>
    <col min="6" max="6" width="10.28515625" style="1" customWidth="1"/>
    <col min="7" max="7" width="17.7109375" style="1" customWidth="1"/>
    <col min="8" max="8" width="38.140625" style="1" customWidth="1"/>
    <col min="9" max="10" width="7.140625" style="1" customWidth="1"/>
    <col min="11" max="11" width="3.7109375" style="1" customWidth="1"/>
    <col min="12" max="16384" width="11.42578125" style="1"/>
  </cols>
  <sheetData>
    <row r="1" spans="1:11" ht="42" customHeight="1" thickTop="1" thickBot="1">
      <c r="A1" s="176" t="s">
        <v>231</v>
      </c>
      <c r="B1" s="177"/>
      <c r="C1" s="177"/>
      <c r="D1" s="177"/>
      <c r="E1" s="177"/>
      <c r="F1" s="177"/>
      <c r="G1" s="177"/>
      <c r="H1" s="177"/>
      <c r="I1" s="177"/>
      <c r="J1" s="177"/>
      <c r="K1" s="178"/>
    </row>
    <row r="2" spans="1:11" s="2" customFormat="1" ht="13.5" thickTop="1">
      <c r="A2" s="179" t="s">
        <v>2</v>
      </c>
      <c r="B2" s="180"/>
      <c r="C2" s="180"/>
      <c r="D2" s="180"/>
      <c r="E2" s="180"/>
      <c r="F2" s="180"/>
      <c r="G2" s="180"/>
      <c r="H2" s="180"/>
      <c r="I2" s="180"/>
      <c r="J2" s="180"/>
      <c r="K2" s="181"/>
    </row>
    <row r="3" spans="1:11" s="2" customFormat="1" ht="42" customHeight="1" thickBot="1">
      <c r="A3" s="182" t="str">
        <f>+'Datos Grales.'!D3</f>
        <v>TESORERÍA GENERAL DE LA PROVINCIA</v>
      </c>
      <c r="B3" s="183"/>
      <c r="C3" s="183"/>
      <c r="D3" s="183"/>
      <c r="E3" s="183"/>
      <c r="F3" s="183"/>
      <c r="G3" s="183"/>
      <c r="H3" s="183"/>
      <c r="I3" s="183"/>
      <c r="J3" s="183"/>
      <c r="K3" s="184"/>
    </row>
    <row r="4" spans="1:11" s="24" customFormat="1" ht="36" customHeight="1" thickTop="1">
      <c r="A4" s="185" t="s">
        <v>150</v>
      </c>
      <c r="B4" s="186"/>
      <c r="C4" s="186"/>
      <c r="D4" s="186"/>
      <c r="E4" s="186"/>
      <c r="F4" s="186"/>
      <c r="G4" s="186"/>
      <c r="H4" s="186"/>
      <c r="I4" s="186"/>
      <c r="J4" s="186"/>
      <c r="K4" s="187"/>
    </row>
    <row r="5" spans="1:11" s="24" customFormat="1" ht="18" customHeight="1">
      <c r="A5" s="188" t="str">
        <f>CONCATENATE("Por el Pago de ",'Datos Grales.'!D6," - ",'Datos Grales.'!D5," correspondiente al Periodo ",'Datos Grales.'!D7," de ",'Datos Grales.'!D8)</f>
        <v xml:space="preserve">Por el Pago de  -  correspondiente al Periodo  de </v>
      </c>
      <c r="B5" s="189"/>
      <c r="C5" s="189"/>
      <c r="D5" s="189"/>
      <c r="E5" s="189"/>
      <c r="F5" s="189"/>
      <c r="G5" s="189"/>
      <c r="H5" s="189"/>
      <c r="I5" s="189"/>
      <c r="J5" s="189"/>
      <c r="K5" s="190"/>
    </row>
    <row r="6" spans="1:11" s="24" customFormat="1" ht="18" customHeight="1" thickBot="1">
      <c r="A6" s="191"/>
      <c r="B6" s="192"/>
      <c r="C6" s="192"/>
      <c r="D6" s="192"/>
      <c r="E6" s="192"/>
      <c r="F6" s="192"/>
      <c r="G6" s="192"/>
      <c r="H6" s="192"/>
      <c r="I6" s="192"/>
      <c r="J6" s="192"/>
      <c r="K6" s="193"/>
    </row>
    <row r="7" spans="1:11" s="2" customFormat="1" ht="14.25" thickTop="1" thickBot="1">
      <c r="A7" s="25"/>
      <c r="B7" s="26"/>
      <c r="C7" s="26"/>
      <c r="D7" s="26"/>
      <c r="E7" s="26"/>
      <c r="F7" s="26"/>
      <c r="G7" s="26"/>
      <c r="H7" s="26"/>
      <c r="I7" s="26"/>
      <c r="J7" s="26"/>
      <c r="K7" s="28"/>
    </row>
    <row r="8" spans="1:11" s="2" customFormat="1" ht="13.5" thickBot="1">
      <c r="A8" s="7"/>
      <c r="B8" s="168" t="s">
        <v>169</v>
      </c>
      <c r="C8" s="170" t="s">
        <v>152</v>
      </c>
      <c r="D8" s="171"/>
      <c r="E8" s="172" t="s">
        <v>173</v>
      </c>
      <c r="F8" s="173"/>
      <c r="G8" s="174"/>
      <c r="H8" s="172" t="s">
        <v>174</v>
      </c>
      <c r="I8" s="173"/>
      <c r="J8" s="174"/>
      <c r="K8" s="8"/>
    </row>
    <row r="9" spans="1:11" s="2" customFormat="1" ht="24.75" thickBot="1">
      <c r="A9" s="7"/>
      <c r="B9" s="169"/>
      <c r="C9" s="76" t="s">
        <v>151</v>
      </c>
      <c r="D9" s="76" t="s">
        <v>153</v>
      </c>
      <c r="E9" s="92" t="s">
        <v>43</v>
      </c>
      <c r="F9" s="92" t="s">
        <v>44</v>
      </c>
      <c r="G9" s="92" t="s">
        <v>172</v>
      </c>
      <c r="H9" s="92" t="s">
        <v>175</v>
      </c>
      <c r="I9" s="92" t="s">
        <v>176</v>
      </c>
      <c r="J9" s="92" t="s">
        <v>177</v>
      </c>
      <c r="K9" s="8"/>
    </row>
    <row r="10" spans="1:11" s="2" customFormat="1" ht="12.75">
      <c r="A10" s="7"/>
      <c r="B10" s="77">
        <v>1</v>
      </c>
      <c r="C10" s="80">
        <v>5</v>
      </c>
      <c r="D10" s="86" t="str">
        <f>IFERROR(VLOOKUP(C10,'Tablas Auxiliares'!$A$25:$B$98,2,FALSE),"ERROR - SAF INEXISTENTE")</f>
        <v>D.A. SEC. EST. D/DES Y PART.C.</v>
      </c>
      <c r="E10" s="93"/>
      <c r="F10" s="94"/>
      <c r="G10" s="95"/>
      <c r="H10" s="96"/>
      <c r="I10" s="97"/>
      <c r="J10" s="97"/>
      <c r="K10" s="8"/>
    </row>
    <row r="11" spans="1:11" s="2" customFormat="1" ht="12.75">
      <c r="A11" s="7"/>
      <c r="B11" s="78">
        <v>2</v>
      </c>
      <c r="C11" s="81"/>
      <c r="D11" s="87" t="str">
        <f>IFERROR(VLOOKUP(C11,'Tablas Auxiliares'!$A$25:$B$98,2,FALSE),"ERROR - SAF INEXISTENTE")</f>
        <v>--------------------------------------------------------</v>
      </c>
      <c r="E11" s="98"/>
      <c r="F11" s="99"/>
      <c r="G11" s="100"/>
      <c r="H11" s="104"/>
      <c r="I11" s="105"/>
      <c r="J11" s="105"/>
      <c r="K11" s="8"/>
    </row>
    <row r="12" spans="1:11" s="2" customFormat="1" ht="12.75">
      <c r="A12" s="7"/>
      <c r="B12" s="78">
        <v>3</v>
      </c>
      <c r="C12" s="81"/>
      <c r="D12" s="87" t="str">
        <f>IFERROR(VLOOKUP(C12,'Tablas Auxiliares'!$A$25:$B$98,2,FALSE),"ERROR - SAF INEXISTENTE")</f>
        <v>--------------------------------------------------------</v>
      </c>
      <c r="E12" s="98"/>
      <c r="F12" s="99"/>
      <c r="G12" s="100"/>
      <c r="H12" s="104"/>
      <c r="I12" s="105"/>
      <c r="J12" s="105"/>
      <c r="K12" s="8"/>
    </row>
    <row r="13" spans="1:11" s="2" customFormat="1" ht="12" customHeight="1">
      <c r="A13" s="7"/>
      <c r="B13" s="78">
        <v>4</v>
      </c>
      <c r="C13" s="81"/>
      <c r="D13" s="87" t="str">
        <f>IFERROR(VLOOKUP(C13,'Tablas Auxiliares'!$A$25:$B$98,2,FALSE),"ERROR - SAF INEXISTENTE")</f>
        <v>--------------------------------------------------------</v>
      </c>
      <c r="E13" s="98"/>
      <c r="F13" s="99"/>
      <c r="G13" s="100"/>
      <c r="H13" s="104"/>
      <c r="I13" s="105"/>
      <c r="J13" s="105"/>
      <c r="K13" s="8"/>
    </row>
    <row r="14" spans="1:11" s="2" customFormat="1" ht="12" customHeight="1">
      <c r="A14" s="7"/>
      <c r="B14" s="78">
        <v>5</v>
      </c>
      <c r="C14" s="81"/>
      <c r="D14" s="87" t="str">
        <f>IFERROR(VLOOKUP(C14,'Tablas Auxiliares'!$A$25:$B$98,2,FALSE),"ERROR - SAF INEXISTENTE")</f>
        <v>--------------------------------------------------------</v>
      </c>
      <c r="E14" s="98"/>
      <c r="F14" s="99"/>
      <c r="G14" s="100"/>
      <c r="H14" s="104"/>
      <c r="I14" s="105"/>
      <c r="J14" s="105"/>
      <c r="K14" s="8"/>
    </row>
    <row r="15" spans="1:11" s="2" customFormat="1" ht="12" customHeight="1">
      <c r="A15" s="7"/>
      <c r="B15" s="78">
        <v>6</v>
      </c>
      <c r="C15" s="81"/>
      <c r="D15" s="87" t="str">
        <f>IFERROR(VLOOKUP(C15,'Tablas Auxiliares'!$A$25:$B$98,2,FALSE),"ERROR - SAF INEXISTENTE")</f>
        <v>--------------------------------------------------------</v>
      </c>
      <c r="E15" s="98"/>
      <c r="F15" s="99"/>
      <c r="G15" s="100"/>
      <c r="H15" s="104"/>
      <c r="I15" s="105"/>
      <c r="J15" s="105"/>
      <c r="K15" s="8"/>
    </row>
    <row r="16" spans="1:11" s="2" customFormat="1" ht="12" customHeight="1">
      <c r="A16" s="7"/>
      <c r="B16" s="78">
        <v>7</v>
      </c>
      <c r="C16" s="81"/>
      <c r="D16" s="87" t="str">
        <f>IFERROR(VLOOKUP(C16,'Tablas Auxiliares'!$A$25:$B$98,2,FALSE),"ERROR - SAF INEXISTENTE")</f>
        <v>--------------------------------------------------------</v>
      </c>
      <c r="E16" s="98"/>
      <c r="F16" s="99"/>
      <c r="G16" s="100"/>
      <c r="H16" s="104"/>
      <c r="I16" s="105"/>
      <c r="J16" s="105"/>
      <c r="K16" s="8"/>
    </row>
    <row r="17" spans="1:11" s="2" customFormat="1" ht="12" customHeight="1">
      <c r="A17" s="7"/>
      <c r="B17" s="78">
        <v>8</v>
      </c>
      <c r="C17" s="81"/>
      <c r="D17" s="87" t="str">
        <f>IFERROR(VLOOKUP(C17,'Tablas Auxiliares'!$A$25:$B$98,2,FALSE),"ERROR - SAF INEXISTENTE")</f>
        <v>--------------------------------------------------------</v>
      </c>
      <c r="E17" s="98"/>
      <c r="F17" s="99"/>
      <c r="G17" s="100"/>
      <c r="H17" s="104"/>
      <c r="I17" s="105"/>
      <c r="J17" s="105"/>
      <c r="K17" s="8"/>
    </row>
    <row r="18" spans="1:11" s="2" customFormat="1" ht="12" customHeight="1">
      <c r="A18" s="7"/>
      <c r="B18" s="78">
        <v>9</v>
      </c>
      <c r="C18" s="81"/>
      <c r="D18" s="87" t="str">
        <f>IFERROR(VLOOKUP(C18,'Tablas Auxiliares'!$A$25:$B$98,2,FALSE),"ERROR - SAF INEXISTENTE")</f>
        <v>--------------------------------------------------------</v>
      </c>
      <c r="E18" s="98"/>
      <c r="F18" s="99"/>
      <c r="G18" s="100"/>
      <c r="H18" s="104"/>
      <c r="I18" s="105"/>
      <c r="J18" s="105"/>
      <c r="K18" s="8"/>
    </row>
    <row r="19" spans="1:11" s="2" customFormat="1" ht="12" customHeight="1">
      <c r="A19" s="7"/>
      <c r="B19" s="78">
        <v>10</v>
      </c>
      <c r="C19" s="81"/>
      <c r="D19" s="87" t="str">
        <f>IFERROR(VLOOKUP(C19,'Tablas Auxiliares'!$A$25:$B$98,2,FALSE),"ERROR - SAF INEXISTENTE")</f>
        <v>--------------------------------------------------------</v>
      </c>
      <c r="E19" s="98"/>
      <c r="F19" s="99"/>
      <c r="G19" s="100"/>
      <c r="H19" s="104"/>
      <c r="I19" s="105"/>
      <c r="J19" s="105"/>
      <c r="K19" s="8"/>
    </row>
    <row r="20" spans="1:11" s="2" customFormat="1" ht="12" customHeight="1">
      <c r="A20" s="7"/>
      <c r="B20" s="78">
        <v>11</v>
      </c>
      <c r="C20" s="81"/>
      <c r="D20" s="87" t="str">
        <f>IFERROR(VLOOKUP(C20,'Tablas Auxiliares'!$A$25:$B$98,2,FALSE),"ERROR - SAF INEXISTENTE")</f>
        <v>--------------------------------------------------------</v>
      </c>
      <c r="E20" s="98"/>
      <c r="F20" s="99"/>
      <c r="G20" s="100"/>
      <c r="H20" s="104"/>
      <c r="I20" s="105"/>
      <c r="J20" s="105"/>
      <c r="K20" s="8"/>
    </row>
    <row r="21" spans="1:11" s="2" customFormat="1" ht="12" customHeight="1">
      <c r="A21" s="7"/>
      <c r="B21" s="78">
        <v>12</v>
      </c>
      <c r="C21" s="81"/>
      <c r="D21" s="87" t="str">
        <f>IFERROR(VLOOKUP(C21,'Tablas Auxiliares'!$A$25:$B$98,2,FALSE),"ERROR - SAF INEXISTENTE")</f>
        <v>--------------------------------------------------------</v>
      </c>
      <c r="E21" s="98"/>
      <c r="F21" s="99"/>
      <c r="G21" s="100"/>
      <c r="H21" s="104"/>
      <c r="I21" s="105"/>
      <c r="J21" s="105"/>
      <c r="K21" s="8"/>
    </row>
    <row r="22" spans="1:11" s="2" customFormat="1" ht="12" customHeight="1">
      <c r="A22" s="7"/>
      <c r="B22" s="78">
        <v>13</v>
      </c>
      <c r="C22" s="81"/>
      <c r="D22" s="87" t="str">
        <f>IFERROR(VLOOKUP(C22,'Tablas Auxiliares'!$A$25:$B$98,2,FALSE),"ERROR - SAF INEXISTENTE")</f>
        <v>--------------------------------------------------------</v>
      </c>
      <c r="E22" s="98"/>
      <c r="F22" s="99"/>
      <c r="G22" s="100"/>
      <c r="H22" s="104"/>
      <c r="I22" s="105"/>
      <c r="J22" s="105"/>
      <c r="K22" s="8"/>
    </row>
    <row r="23" spans="1:11" s="2" customFormat="1" ht="12.75">
      <c r="A23" s="7"/>
      <c r="B23" s="78">
        <v>14</v>
      </c>
      <c r="C23" s="81"/>
      <c r="D23" s="87" t="str">
        <f>IFERROR(VLOOKUP(C23,'Tablas Auxiliares'!$A$25:$B$98,2,FALSE),"ERROR - SAF INEXISTENTE")</f>
        <v>--------------------------------------------------------</v>
      </c>
      <c r="E23" s="98"/>
      <c r="F23" s="99"/>
      <c r="G23" s="100"/>
      <c r="H23" s="104"/>
      <c r="I23" s="105"/>
      <c r="J23" s="105"/>
      <c r="K23" s="8"/>
    </row>
    <row r="24" spans="1:11" s="2" customFormat="1" ht="12" customHeight="1">
      <c r="A24" s="7"/>
      <c r="B24" s="78">
        <v>15</v>
      </c>
      <c r="C24" s="81"/>
      <c r="D24" s="87" t="str">
        <f>IFERROR(VLOOKUP(C24,'Tablas Auxiliares'!$A$25:$B$98,2,FALSE),"ERROR - SAF INEXISTENTE")</f>
        <v>--------------------------------------------------------</v>
      </c>
      <c r="E24" s="98"/>
      <c r="F24" s="99"/>
      <c r="G24" s="100"/>
      <c r="H24" s="104"/>
      <c r="I24" s="105"/>
      <c r="J24" s="105"/>
      <c r="K24" s="8"/>
    </row>
    <row r="25" spans="1:11" s="2" customFormat="1" ht="12" customHeight="1">
      <c r="A25" s="7"/>
      <c r="B25" s="78">
        <v>16</v>
      </c>
      <c r="C25" s="81"/>
      <c r="D25" s="87" t="str">
        <f>IFERROR(VLOOKUP(C25,'Tablas Auxiliares'!$A$25:$B$98,2,FALSE),"ERROR - SAF INEXISTENTE")</f>
        <v>--------------------------------------------------------</v>
      </c>
      <c r="E25" s="98"/>
      <c r="F25" s="99"/>
      <c r="G25" s="100"/>
      <c r="H25" s="104"/>
      <c r="I25" s="105"/>
      <c r="J25" s="105"/>
      <c r="K25" s="8"/>
    </row>
    <row r="26" spans="1:11" s="2" customFormat="1" ht="12" customHeight="1">
      <c r="A26" s="7"/>
      <c r="B26" s="78">
        <v>17</v>
      </c>
      <c r="C26" s="81"/>
      <c r="D26" s="87" t="str">
        <f>IFERROR(VLOOKUP(C26,'Tablas Auxiliares'!$A$25:$B$98,2,FALSE),"ERROR - SAF INEXISTENTE")</f>
        <v>--------------------------------------------------------</v>
      </c>
      <c r="E26" s="98"/>
      <c r="F26" s="99"/>
      <c r="G26" s="100"/>
      <c r="H26" s="104"/>
      <c r="I26" s="105"/>
      <c r="J26" s="105"/>
      <c r="K26" s="8"/>
    </row>
    <row r="27" spans="1:11" s="2" customFormat="1" ht="12" customHeight="1">
      <c r="A27" s="7"/>
      <c r="B27" s="78">
        <v>18</v>
      </c>
      <c r="C27" s="81"/>
      <c r="D27" s="87" t="str">
        <f>IFERROR(VLOOKUP(C27,'Tablas Auxiliares'!$A$25:$B$98,2,FALSE),"ERROR - SAF INEXISTENTE")</f>
        <v>--------------------------------------------------------</v>
      </c>
      <c r="E27" s="98"/>
      <c r="F27" s="99"/>
      <c r="G27" s="100"/>
      <c r="H27" s="104"/>
      <c r="I27" s="105"/>
      <c r="J27" s="105"/>
      <c r="K27" s="8"/>
    </row>
    <row r="28" spans="1:11" s="2" customFormat="1" ht="12" customHeight="1">
      <c r="A28" s="7"/>
      <c r="B28" s="78">
        <v>19</v>
      </c>
      <c r="C28" s="81"/>
      <c r="D28" s="87" t="str">
        <f>IFERROR(VLOOKUP(C28,'Tablas Auxiliares'!$A$25:$B$98,2,FALSE),"ERROR - SAF INEXISTENTE")</f>
        <v>--------------------------------------------------------</v>
      </c>
      <c r="E28" s="98"/>
      <c r="F28" s="99"/>
      <c r="G28" s="100"/>
      <c r="H28" s="104"/>
      <c r="I28" s="105"/>
      <c r="J28" s="105"/>
      <c r="K28" s="8"/>
    </row>
    <row r="29" spans="1:11" s="2" customFormat="1" ht="12" customHeight="1">
      <c r="A29" s="7"/>
      <c r="B29" s="78">
        <v>20</v>
      </c>
      <c r="C29" s="81"/>
      <c r="D29" s="87" t="str">
        <f>IFERROR(VLOOKUP(C29,'Tablas Auxiliares'!$A$25:$B$98,2,FALSE),"ERROR - SAF INEXISTENTE")</f>
        <v>--------------------------------------------------------</v>
      </c>
      <c r="E29" s="98"/>
      <c r="F29" s="99"/>
      <c r="G29" s="100"/>
      <c r="H29" s="104"/>
      <c r="I29" s="105"/>
      <c r="J29" s="105"/>
      <c r="K29" s="8"/>
    </row>
    <row r="30" spans="1:11" s="2" customFormat="1" ht="12" customHeight="1">
      <c r="A30" s="7"/>
      <c r="B30" s="78">
        <v>21</v>
      </c>
      <c r="C30" s="81"/>
      <c r="D30" s="87" t="str">
        <f>IFERROR(VLOOKUP(C30,'Tablas Auxiliares'!$A$25:$B$98,2,FALSE),"ERROR - SAF INEXISTENTE")</f>
        <v>--------------------------------------------------------</v>
      </c>
      <c r="E30" s="98"/>
      <c r="F30" s="99"/>
      <c r="G30" s="100"/>
      <c r="H30" s="104"/>
      <c r="I30" s="105"/>
      <c r="J30" s="105"/>
      <c r="K30" s="8"/>
    </row>
    <row r="31" spans="1:11" s="2" customFormat="1" ht="12" customHeight="1">
      <c r="A31" s="7"/>
      <c r="B31" s="78">
        <v>22</v>
      </c>
      <c r="C31" s="81"/>
      <c r="D31" s="87" t="str">
        <f>IFERROR(VLOOKUP(C31,'Tablas Auxiliares'!$A$25:$B$98,2,FALSE),"ERROR - SAF INEXISTENTE")</f>
        <v>--------------------------------------------------------</v>
      </c>
      <c r="E31" s="98"/>
      <c r="F31" s="99"/>
      <c r="G31" s="100"/>
      <c r="H31" s="104"/>
      <c r="I31" s="105"/>
      <c r="J31" s="105"/>
      <c r="K31" s="8"/>
    </row>
    <row r="32" spans="1:11" s="2" customFormat="1" ht="12" customHeight="1">
      <c r="A32" s="7"/>
      <c r="B32" s="78">
        <v>23</v>
      </c>
      <c r="C32" s="81"/>
      <c r="D32" s="87" t="str">
        <f>IFERROR(VLOOKUP(C32,'Tablas Auxiliares'!$A$25:$B$98,2,FALSE),"ERROR - SAF INEXISTENTE")</f>
        <v>--------------------------------------------------------</v>
      </c>
      <c r="E32" s="98"/>
      <c r="F32" s="99"/>
      <c r="G32" s="100"/>
      <c r="H32" s="104"/>
      <c r="I32" s="105"/>
      <c r="J32" s="105"/>
      <c r="K32" s="8"/>
    </row>
    <row r="33" spans="1:11" s="2" customFormat="1" ht="12" customHeight="1">
      <c r="A33" s="7"/>
      <c r="B33" s="78">
        <v>24</v>
      </c>
      <c r="C33" s="81"/>
      <c r="D33" s="87" t="str">
        <f>IFERROR(VLOOKUP(C33,'Tablas Auxiliares'!$A$25:$B$98,2,FALSE),"ERROR - SAF INEXISTENTE")</f>
        <v>--------------------------------------------------------</v>
      </c>
      <c r="E33" s="98"/>
      <c r="F33" s="99"/>
      <c r="G33" s="100"/>
      <c r="H33" s="104"/>
      <c r="I33" s="105"/>
      <c r="J33" s="105"/>
      <c r="K33" s="8"/>
    </row>
    <row r="34" spans="1:11" s="2" customFormat="1" ht="13.5" thickBot="1">
      <c r="A34" s="7"/>
      <c r="B34" s="136">
        <v>25</v>
      </c>
      <c r="C34" s="137"/>
      <c r="D34" s="138" t="str">
        <f>IFERROR(VLOOKUP(C34,'Tablas Auxiliares'!$A$25:$B$98,2,FALSE),"ERROR - SAF INEXISTENTE")</f>
        <v>--------------------------------------------------------</v>
      </c>
      <c r="E34" s="139"/>
      <c r="F34" s="140"/>
      <c r="G34" s="141"/>
      <c r="H34" s="142"/>
      <c r="I34" s="143"/>
      <c r="J34" s="143"/>
      <c r="K34" s="8"/>
    </row>
    <row r="35" spans="1:11" s="2" customFormat="1" ht="13.5" thickBot="1">
      <c r="A35" s="7"/>
      <c r="B35" s="144"/>
      <c r="C35" s="145"/>
      <c r="D35" s="146"/>
      <c r="E35" s="147"/>
      <c r="F35" s="148"/>
      <c r="G35" s="149"/>
      <c r="H35" s="146"/>
      <c r="I35" s="144"/>
      <c r="J35" s="144"/>
      <c r="K35" s="8"/>
    </row>
    <row r="36" spans="1:11" s="2" customFormat="1" ht="13.5" thickTop="1">
      <c r="A36" s="26"/>
      <c r="B36" s="26"/>
      <c r="C36" s="26"/>
      <c r="D36" s="26"/>
      <c r="E36" s="26"/>
      <c r="F36" s="26"/>
      <c r="G36" s="26"/>
      <c r="H36" s="26"/>
      <c r="I36" s="26"/>
      <c r="J36" s="26"/>
      <c r="K36" s="26"/>
    </row>
    <row r="37" spans="1:11" s="2" customFormat="1" ht="12" customHeight="1">
      <c r="A37" s="7"/>
      <c r="B37" s="78">
        <v>26</v>
      </c>
      <c r="C37" s="81">
        <v>6</v>
      </c>
      <c r="D37" s="87" t="str">
        <f>IFERROR(VLOOKUP(C37,'Tablas Auxiliares'!$A$25:$B$98,2,FALSE),"ERROR - SAF INEXISTENTE")</f>
        <v>D.P.A. MTRIO. GOB.JUST.Y D.H.</v>
      </c>
      <c r="E37" s="98"/>
      <c r="F37" s="99"/>
      <c r="G37" s="100"/>
      <c r="H37" s="104"/>
      <c r="I37" s="105"/>
      <c r="J37" s="105"/>
      <c r="K37" s="8"/>
    </row>
    <row r="38" spans="1:11" s="2" customFormat="1" ht="12" customHeight="1">
      <c r="A38" s="7"/>
      <c r="B38" s="78">
        <v>27</v>
      </c>
      <c r="C38" s="81"/>
      <c r="D38" s="87" t="str">
        <f>IFERROR(VLOOKUP(C38,'Tablas Auxiliares'!$A$25:$B$98,2,FALSE),"ERROR - SAF INEXISTENTE")</f>
        <v>--------------------------------------------------------</v>
      </c>
      <c r="E38" s="98"/>
      <c r="F38" s="99"/>
      <c r="G38" s="100"/>
      <c r="H38" s="104"/>
      <c r="I38" s="105"/>
      <c r="J38" s="105"/>
      <c r="K38" s="8"/>
    </row>
    <row r="39" spans="1:11" s="2" customFormat="1" ht="12" customHeight="1">
      <c r="A39" s="7"/>
      <c r="B39" s="78">
        <v>28</v>
      </c>
      <c r="C39" s="81"/>
      <c r="D39" s="87" t="str">
        <f>IFERROR(VLOOKUP(C39,'Tablas Auxiliares'!$A$25:$B$98,2,FALSE),"ERROR - SAF INEXISTENTE")</f>
        <v>--------------------------------------------------------</v>
      </c>
      <c r="E39" s="98"/>
      <c r="F39" s="99"/>
      <c r="G39" s="100"/>
      <c r="H39" s="104"/>
      <c r="I39" s="105"/>
      <c r="J39" s="105"/>
      <c r="K39" s="8"/>
    </row>
    <row r="40" spans="1:11" s="2" customFormat="1" ht="12" customHeight="1">
      <c r="A40" s="7"/>
      <c r="B40" s="78">
        <v>29</v>
      </c>
      <c r="C40" s="81"/>
      <c r="D40" s="87" t="str">
        <f>IFERROR(VLOOKUP(C40,'Tablas Auxiliares'!$A$25:$B$98,2,FALSE),"ERROR - SAF INEXISTENTE")</f>
        <v>--------------------------------------------------------</v>
      </c>
      <c r="E40" s="98"/>
      <c r="F40" s="99"/>
      <c r="G40" s="100"/>
      <c r="H40" s="104"/>
      <c r="I40" s="105"/>
      <c r="J40" s="105"/>
      <c r="K40" s="8"/>
    </row>
    <row r="41" spans="1:11" s="2" customFormat="1" ht="12" customHeight="1">
      <c r="A41" s="7"/>
      <c r="B41" s="78">
        <v>30</v>
      </c>
      <c r="C41" s="81"/>
      <c r="D41" s="87" t="str">
        <f>IFERROR(VLOOKUP(C41,'Tablas Auxiliares'!$A$25:$B$98,2,FALSE),"ERROR - SAF INEXISTENTE")</f>
        <v>--------------------------------------------------------</v>
      </c>
      <c r="E41" s="98"/>
      <c r="F41" s="99"/>
      <c r="G41" s="100"/>
      <c r="H41" s="104"/>
      <c r="I41" s="105"/>
      <c r="J41" s="105"/>
      <c r="K41" s="8"/>
    </row>
    <row r="42" spans="1:11" s="2" customFormat="1" ht="12" customHeight="1">
      <c r="A42" s="7"/>
      <c r="B42" s="78">
        <v>31</v>
      </c>
      <c r="C42" s="81"/>
      <c r="D42" s="87" t="str">
        <f>IFERROR(VLOOKUP(C42,'Tablas Auxiliares'!$A$25:$B$98,2,FALSE),"ERROR - SAF INEXISTENTE")</f>
        <v>--------------------------------------------------------</v>
      </c>
      <c r="E42" s="98"/>
      <c r="F42" s="99"/>
      <c r="G42" s="100"/>
      <c r="H42" s="104"/>
      <c r="I42" s="105"/>
      <c r="J42" s="105"/>
      <c r="K42" s="8"/>
    </row>
    <row r="43" spans="1:11" s="2" customFormat="1" ht="12" customHeight="1">
      <c r="A43" s="7"/>
      <c r="B43" s="78">
        <v>32</v>
      </c>
      <c r="C43" s="81"/>
      <c r="D43" s="87" t="str">
        <f>IFERROR(VLOOKUP(C43,'Tablas Auxiliares'!$A$25:$B$98,2,FALSE),"ERROR - SAF INEXISTENTE")</f>
        <v>--------------------------------------------------------</v>
      </c>
      <c r="E43" s="98"/>
      <c r="F43" s="99"/>
      <c r="G43" s="100"/>
      <c r="H43" s="104"/>
      <c r="I43" s="105"/>
      <c r="J43" s="105"/>
      <c r="K43" s="8"/>
    </row>
    <row r="44" spans="1:11" s="2" customFormat="1" ht="12" customHeight="1">
      <c r="A44" s="7"/>
      <c r="B44" s="78">
        <v>33</v>
      </c>
      <c r="C44" s="81"/>
      <c r="D44" s="87" t="str">
        <f>IFERROR(VLOOKUP(C44,'Tablas Auxiliares'!$A$25:$B$98,2,FALSE),"ERROR - SAF INEXISTENTE")</f>
        <v>--------------------------------------------------------</v>
      </c>
      <c r="E44" s="98"/>
      <c r="F44" s="99"/>
      <c r="G44" s="100"/>
      <c r="H44" s="104"/>
      <c r="I44" s="105"/>
      <c r="J44" s="105"/>
      <c r="K44" s="8"/>
    </row>
    <row r="45" spans="1:11" s="2" customFormat="1" ht="12" customHeight="1">
      <c r="A45" s="7"/>
      <c r="B45" s="78">
        <v>34</v>
      </c>
      <c r="C45" s="81"/>
      <c r="D45" s="87" t="str">
        <f>IFERROR(VLOOKUP(C45,'Tablas Auxiliares'!$A$25:$B$98,2,FALSE),"ERROR - SAF INEXISTENTE")</f>
        <v>--------------------------------------------------------</v>
      </c>
      <c r="E45" s="98"/>
      <c r="F45" s="99"/>
      <c r="G45" s="100"/>
      <c r="H45" s="104"/>
      <c r="I45" s="105"/>
      <c r="J45" s="105"/>
      <c r="K45" s="8"/>
    </row>
    <row r="46" spans="1:11" s="2" customFormat="1" ht="12" customHeight="1">
      <c r="A46" s="7"/>
      <c r="B46" s="78">
        <v>35</v>
      </c>
      <c r="C46" s="81"/>
      <c r="D46" s="87" t="str">
        <f>IFERROR(VLOOKUP(C46,'Tablas Auxiliares'!$A$25:$B$98,2,FALSE),"ERROR - SAF INEXISTENTE")</f>
        <v>--------------------------------------------------------</v>
      </c>
      <c r="E46" s="98"/>
      <c r="F46" s="99"/>
      <c r="G46" s="100"/>
      <c r="H46" s="104"/>
      <c r="I46" s="105"/>
      <c r="J46" s="105"/>
      <c r="K46" s="8"/>
    </row>
    <row r="47" spans="1:11" s="2" customFormat="1" ht="12.75">
      <c r="A47" s="7"/>
      <c r="B47" s="78">
        <v>36</v>
      </c>
      <c r="C47" s="81"/>
      <c r="D47" s="87" t="str">
        <f>IFERROR(VLOOKUP(C47,'Tablas Auxiliares'!$A$25:$B$98,2,FALSE),"ERROR - SAF INEXISTENTE")</f>
        <v>--------------------------------------------------------</v>
      </c>
      <c r="E47" s="98"/>
      <c r="F47" s="99"/>
      <c r="G47" s="100"/>
      <c r="H47" s="104"/>
      <c r="I47" s="105"/>
      <c r="J47" s="105"/>
      <c r="K47" s="8"/>
    </row>
    <row r="48" spans="1:11" s="2" customFormat="1" ht="12" customHeight="1">
      <c r="A48" s="7"/>
      <c r="B48" s="78">
        <v>37</v>
      </c>
      <c r="C48" s="81"/>
      <c r="D48" s="87" t="str">
        <f>IFERROR(VLOOKUP(C48,'Tablas Auxiliares'!$A$25:$B$98,2,FALSE),"ERROR - SAF INEXISTENTE")</f>
        <v>--------------------------------------------------------</v>
      </c>
      <c r="E48" s="98"/>
      <c r="F48" s="99"/>
      <c r="G48" s="100"/>
      <c r="H48" s="104"/>
      <c r="I48" s="105"/>
      <c r="J48" s="105"/>
      <c r="K48" s="8"/>
    </row>
    <row r="49" spans="1:11" s="2" customFormat="1" ht="12" customHeight="1">
      <c r="A49" s="7"/>
      <c r="B49" s="78">
        <v>38</v>
      </c>
      <c r="C49" s="81"/>
      <c r="D49" s="87" t="str">
        <f>IFERROR(VLOOKUP(C49,'Tablas Auxiliares'!$A$25:$B$98,2,FALSE),"ERROR - SAF INEXISTENTE")</f>
        <v>--------------------------------------------------------</v>
      </c>
      <c r="E49" s="98"/>
      <c r="F49" s="99"/>
      <c r="G49" s="100"/>
      <c r="H49" s="104"/>
      <c r="I49" s="105"/>
      <c r="J49" s="105"/>
      <c r="K49" s="8"/>
    </row>
    <row r="50" spans="1:11" s="2" customFormat="1" ht="12" customHeight="1">
      <c r="A50" s="7"/>
      <c r="B50" s="78">
        <v>39</v>
      </c>
      <c r="C50" s="81"/>
      <c r="D50" s="87" t="str">
        <f>IFERROR(VLOOKUP(C50,'Tablas Auxiliares'!$A$25:$B$98,2,FALSE),"ERROR - SAF INEXISTENTE")</f>
        <v>--------------------------------------------------------</v>
      </c>
      <c r="E50" s="98"/>
      <c r="F50" s="99"/>
      <c r="G50" s="100"/>
      <c r="H50" s="104"/>
      <c r="I50" s="105"/>
      <c r="J50" s="105"/>
      <c r="K50" s="8"/>
    </row>
    <row r="51" spans="1:11" s="2" customFormat="1" ht="12" customHeight="1" thickBot="1">
      <c r="A51" s="7"/>
      <c r="B51" s="79">
        <v>40</v>
      </c>
      <c r="C51" s="82"/>
      <c r="D51" s="88" t="str">
        <f>IFERROR(VLOOKUP(C51,'Tablas Auxiliares'!$A$25:$B$98,2,FALSE),"ERROR - SAF INEXISTENTE")</f>
        <v>--------------------------------------------------------</v>
      </c>
      <c r="E51" s="101"/>
      <c r="F51" s="102"/>
      <c r="G51" s="103"/>
      <c r="H51" s="106"/>
      <c r="I51" s="107"/>
      <c r="J51" s="107"/>
      <c r="K51" s="8"/>
    </row>
    <row r="52" spans="1:11" s="2" customFormat="1" ht="12" customHeight="1" thickBot="1">
      <c r="A52" s="7"/>
      <c r="B52" s="170" t="s">
        <v>41</v>
      </c>
      <c r="C52" s="175"/>
      <c r="D52" s="175"/>
      <c r="E52" s="175"/>
      <c r="F52" s="171"/>
      <c r="G52" s="61">
        <f>SUM(G10:G51)</f>
        <v>0</v>
      </c>
      <c r="H52" s="90"/>
      <c r="I52" s="44"/>
      <c r="J52" s="91"/>
      <c r="K52" s="8"/>
    </row>
    <row r="53" spans="1:11" s="2" customFormat="1" ht="12" customHeight="1">
      <c r="A53" s="7"/>
      <c r="B53" s="40"/>
      <c r="C53" s="40"/>
      <c r="D53" s="40"/>
      <c r="E53" s="36"/>
      <c r="F53" s="35"/>
      <c r="G53" s="35"/>
      <c r="H53" s="36"/>
      <c r="I53" s="36"/>
      <c r="J53" s="35"/>
      <c r="K53" s="8"/>
    </row>
    <row r="54" spans="1:11" s="2" customFormat="1" ht="12" customHeight="1">
      <c r="A54" s="7"/>
      <c r="B54" s="167" t="str">
        <f>CONCATENATE("El Importe Total de la sumatoria de Órdenes de Pago que se informan en la presente Rendición de Cuentas, asciende a la suma de ",UPPER(NumLetras(G52,"PESO","PESOS",1)),"(",TEXT(G52,"$ #.##0,00"),").")</f>
        <v>El Importe Total de la sumatoria de Órdenes de Pago que se informan en la presente Rendición de Cuentas, asciende a la suma de PESOS CON 00/100 ($ 0,00).</v>
      </c>
      <c r="C54" s="167"/>
      <c r="D54" s="167"/>
      <c r="E54" s="167"/>
      <c r="F54" s="167"/>
      <c r="G54" s="167"/>
      <c r="H54" s="167"/>
      <c r="I54" s="167"/>
      <c r="J54" s="167"/>
      <c r="K54" s="8"/>
    </row>
    <row r="55" spans="1:11" s="2" customFormat="1" ht="12" customHeight="1">
      <c r="A55" s="7"/>
      <c r="B55" s="167"/>
      <c r="C55" s="167"/>
      <c r="D55" s="167"/>
      <c r="E55" s="167"/>
      <c r="F55" s="167"/>
      <c r="G55" s="167"/>
      <c r="H55" s="167"/>
      <c r="I55" s="167"/>
      <c r="J55" s="167"/>
      <c r="K55" s="8"/>
    </row>
    <row r="56" spans="1:11" s="2" customFormat="1" ht="12" customHeight="1">
      <c r="A56" s="7"/>
      <c r="B56" s="167"/>
      <c r="C56" s="167"/>
      <c r="D56" s="167"/>
      <c r="E56" s="167"/>
      <c r="F56" s="167"/>
      <c r="G56" s="167"/>
      <c r="H56" s="167"/>
      <c r="I56" s="167"/>
      <c r="J56" s="167"/>
      <c r="K56" s="8"/>
    </row>
    <row r="57" spans="1:11" s="2" customFormat="1" ht="12" customHeight="1">
      <c r="A57" s="7"/>
      <c r="B57" s="167"/>
      <c r="C57" s="167"/>
      <c r="D57" s="167"/>
      <c r="E57" s="167"/>
      <c r="F57" s="167"/>
      <c r="G57" s="167"/>
      <c r="H57" s="167"/>
      <c r="I57" s="167"/>
      <c r="J57" s="167"/>
      <c r="K57" s="8"/>
    </row>
    <row r="58" spans="1:11" s="2" customFormat="1" ht="12" customHeight="1">
      <c r="A58" s="7"/>
      <c r="B58" s="40"/>
      <c r="C58" s="40"/>
      <c r="D58" s="40"/>
      <c r="E58" s="36"/>
      <c r="F58" s="35"/>
      <c r="G58" s="35"/>
      <c r="H58" s="36"/>
      <c r="I58" s="36"/>
      <c r="J58" s="35"/>
      <c r="K58" s="8"/>
    </row>
    <row r="59" spans="1:11" s="2" customFormat="1" ht="12" customHeight="1">
      <c r="A59" s="7"/>
      <c r="B59" s="38" t="s">
        <v>47</v>
      </c>
      <c r="C59" s="40"/>
      <c r="D59" s="40"/>
      <c r="E59" s="36"/>
      <c r="F59" s="35"/>
      <c r="G59" s="35"/>
      <c r="H59" s="36"/>
      <c r="I59" s="36"/>
      <c r="J59" s="35"/>
      <c r="K59" s="8"/>
    </row>
    <row r="60" spans="1:11" s="2" customFormat="1" ht="13.5" thickBot="1">
      <c r="A60" s="4"/>
      <c r="B60" s="5"/>
      <c r="C60" s="5"/>
      <c r="D60" s="5"/>
      <c r="E60" s="5"/>
      <c r="F60" s="5"/>
      <c r="G60" s="5"/>
      <c r="H60" s="5"/>
      <c r="I60" s="5"/>
      <c r="J60" s="5"/>
      <c r="K60" s="6"/>
    </row>
    <row r="61" spans="1:11" s="2" customFormat="1" ht="12" customHeight="1" thickTop="1"/>
    <row r="62" spans="1:11" s="2" customFormat="1" ht="12" customHeight="1"/>
    <row r="63" spans="1:11" s="2" customFormat="1" ht="12" customHeight="1"/>
    <row r="64" spans="1:11" s="2" customFormat="1" ht="12" customHeight="1"/>
    <row r="65" s="2" customFormat="1" ht="12" customHeight="1"/>
    <row r="66" s="2" customFormat="1" ht="12" customHeight="1"/>
    <row r="67" s="2" customFormat="1" ht="12" customHeight="1"/>
    <row r="68" s="2" customFormat="1" ht="12" customHeight="1"/>
    <row r="69" s="2" customFormat="1" ht="12" customHeight="1"/>
    <row r="70" s="2" customFormat="1" ht="12" customHeight="1"/>
    <row r="71" s="2" customFormat="1" ht="12.75"/>
    <row r="72" s="2" customFormat="1" ht="12" customHeight="1"/>
    <row r="73" s="2" customFormat="1" ht="12" customHeight="1"/>
    <row r="74" s="2" customFormat="1" ht="12" customHeight="1"/>
    <row r="75" s="2" customFormat="1" ht="12" customHeight="1"/>
    <row r="76" s="2" customFormat="1" ht="12" customHeight="1"/>
    <row r="77" s="2" customFormat="1" ht="12" customHeight="1"/>
    <row r="78" s="2" customFormat="1" ht="12" customHeight="1"/>
    <row r="79" s="2" customFormat="1" ht="12" customHeight="1"/>
    <row r="80" s="2" customFormat="1" ht="12" customHeight="1"/>
    <row r="81" s="2" customFormat="1" ht="12" customHeight="1"/>
    <row r="82" s="2" customFormat="1" ht="12.75"/>
    <row r="83" s="2" customFormat="1" ht="12" customHeight="1"/>
    <row r="84" s="2" customFormat="1" ht="12" customHeight="1"/>
    <row r="85" s="2" customFormat="1" ht="12" customHeight="1"/>
    <row r="86" s="2" customFormat="1" ht="12" customHeight="1"/>
    <row r="87" s="2" customFormat="1" ht="12" customHeight="1"/>
    <row r="88" s="2" customFormat="1" ht="12" customHeight="1"/>
    <row r="89" s="2" customFormat="1" ht="12" customHeight="1"/>
    <row r="90" s="2" customFormat="1" ht="12" customHeight="1"/>
    <row r="91" s="2" customFormat="1" ht="12" customHeight="1"/>
    <row r="92" s="2" customFormat="1" ht="12" customHeight="1"/>
    <row r="93" s="2" customFormat="1" ht="12.75"/>
    <row r="94" s="2" customFormat="1" ht="12" customHeight="1"/>
    <row r="95" s="2" customFormat="1" ht="12" customHeight="1"/>
    <row r="96" s="2" customFormat="1" ht="12" customHeight="1"/>
    <row r="97" s="2" customFormat="1" ht="12" customHeight="1"/>
    <row r="98" s="2" customFormat="1" ht="12" customHeight="1"/>
    <row r="99" s="2" customFormat="1" ht="12" customHeight="1"/>
    <row r="100" s="2" customFormat="1" ht="12" customHeight="1"/>
    <row r="101" s="2" customFormat="1" ht="12" customHeight="1"/>
    <row r="102" s="2" customFormat="1" ht="12" customHeight="1"/>
    <row r="103" s="2" customFormat="1" ht="12" customHeight="1"/>
    <row r="104" s="2" customFormat="1" ht="12.75"/>
    <row r="105" s="2" customFormat="1" ht="12" customHeight="1"/>
    <row r="106" s="2" customFormat="1" ht="12" customHeight="1"/>
    <row r="107" s="2" customFormat="1" ht="12" customHeight="1"/>
    <row r="108" s="2" customFormat="1" ht="12" customHeight="1"/>
    <row r="109" s="2" customFormat="1" ht="12" customHeight="1"/>
    <row r="110" s="2" customFormat="1" ht="12" customHeight="1"/>
    <row r="111" s="2" customFormat="1" ht="12" customHeight="1"/>
    <row r="112" s="2" customFormat="1" ht="12" customHeight="1"/>
    <row r="113" s="2" customFormat="1" ht="12" customHeight="1"/>
    <row r="114" s="2" customFormat="1" ht="12" customHeight="1"/>
    <row r="115" s="2" customFormat="1" ht="12.75"/>
    <row r="116" s="2" customFormat="1" ht="12" customHeight="1"/>
    <row r="117" s="2" customFormat="1" ht="12" customHeight="1"/>
    <row r="118" s="2" customFormat="1" ht="12" customHeight="1"/>
    <row r="119" s="2" customFormat="1" ht="12" customHeight="1"/>
    <row r="120" s="2" customFormat="1" ht="12" customHeight="1"/>
    <row r="121" s="2" customFormat="1" ht="12" customHeight="1"/>
    <row r="122" s="2" customFormat="1" ht="12" customHeight="1"/>
    <row r="123" s="2" customFormat="1" ht="12" customHeight="1"/>
    <row r="124" s="2" customFormat="1" ht="12" customHeight="1"/>
    <row r="125" s="2" customFormat="1" ht="12" customHeight="1"/>
    <row r="126" s="2" customFormat="1" ht="12" customHeight="1"/>
    <row r="127" s="2" customFormat="1" ht="12" customHeight="1"/>
    <row r="128" s="2" customFormat="1" ht="12.75"/>
    <row r="129" s="2" customFormat="1" ht="12" customHeight="1"/>
    <row r="130" s="2" customFormat="1" ht="12" customHeight="1"/>
    <row r="131" s="2" customFormat="1" ht="12" customHeight="1"/>
    <row r="132" s="2" customFormat="1" ht="12" customHeight="1"/>
    <row r="133" s="2" customFormat="1" ht="12" customHeight="1"/>
    <row r="134" s="2" customFormat="1" ht="12" customHeight="1"/>
    <row r="135" s="2" customFormat="1" ht="12" customHeight="1"/>
    <row r="136" s="2" customFormat="1" ht="12" customHeight="1"/>
    <row r="137" s="2" customFormat="1" ht="12" customHeight="1"/>
    <row r="138" s="2" customFormat="1" ht="12" customHeight="1"/>
    <row r="139" s="2" customFormat="1" ht="12.75"/>
    <row r="140" s="2" customFormat="1" ht="12" customHeight="1"/>
    <row r="141" s="2" customFormat="1" ht="12" customHeight="1"/>
    <row r="142" s="2" customFormat="1" ht="12" customHeight="1"/>
    <row r="143" s="2" customFormat="1" ht="12" customHeight="1"/>
    <row r="144" s="2" customFormat="1" ht="12" customHeight="1"/>
    <row r="145" s="2" customFormat="1" ht="12" customHeight="1"/>
    <row r="146" s="2" customFormat="1" ht="12" customHeight="1"/>
    <row r="147" s="2" customFormat="1" ht="12" customHeight="1"/>
    <row r="148" s="2" customFormat="1" ht="12" customHeight="1"/>
    <row r="149" s="2" customFormat="1" ht="12" customHeight="1"/>
    <row r="150" s="2" customFormat="1" ht="12.75"/>
    <row r="151" s="2" customFormat="1" ht="12" customHeight="1"/>
    <row r="152" s="2" customFormat="1" ht="12" customHeight="1"/>
    <row r="153" s="2" customFormat="1" ht="12" customHeight="1"/>
    <row r="154" s="2" customFormat="1" ht="12" customHeight="1"/>
    <row r="155" s="2" customFormat="1" ht="12" customHeight="1"/>
    <row r="156" s="2" customFormat="1" ht="12" customHeight="1"/>
    <row r="157" s="2" customFormat="1" ht="12" customHeight="1"/>
    <row r="158" s="2" customFormat="1" ht="12" customHeight="1"/>
    <row r="159" s="2" customFormat="1" ht="12" customHeight="1"/>
    <row r="160" s="2" customFormat="1" ht="12" customHeight="1"/>
    <row r="161" s="2" customFormat="1" ht="12.75"/>
    <row r="162" s="2" customFormat="1" ht="12" customHeight="1"/>
    <row r="163" s="2" customFormat="1" ht="12" customHeight="1"/>
    <row r="164" s="2" customFormat="1" ht="12" customHeight="1"/>
    <row r="165" s="2" customFormat="1" ht="12" customHeight="1"/>
    <row r="166" s="2" customFormat="1" ht="12" customHeight="1"/>
    <row r="167" s="2" customFormat="1" ht="12" customHeight="1"/>
    <row r="168" s="2" customFormat="1" ht="12" customHeight="1"/>
    <row r="169" s="2" customFormat="1" ht="12" customHeight="1"/>
    <row r="170" s="2" customFormat="1" ht="12" customHeight="1"/>
    <row r="171" s="2" customFormat="1" ht="12" customHeight="1"/>
    <row r="172" s="2" customFormat="1" ht="12.75"/>
    <row r="173" s="2" customFormat="1" ht="12" customHeight="1"/>
    <row r="174" s="2" customFormat="1" ht="12" customHeight="1"/>
    <row r="175" s="2" customFormat="1" ht="12" customHeight="1"/>
    <row r="176" s="2" customFormat="1" ht="12" customHeight="1"/>
    <row r="177" s="2" customFormat="1" ht="12" customHeight="1"/>
    <row r="178" s="2" customFormat="1" ht="12" customHeight="1"/>
    <row r="179" s="2" customFormat="1" ht="12" customHeight="1"/>
    <row r="180" s="2" customFormat="1" ht="12" customHeight="1"/>
    <row r="181" s="2" customFormat="1" ht="12" customHeight="1"/>
    <row r="182"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9" ht="12" customHeight="1"/>
    <row r="220" ht="12" customHeight="1"/>
    <row r="221" ht="12" customHeight="1"/>
    <row r="222" ht="12" customHeight="1"/>
    <row r="223" ht="12" customHeight="1"/>
    <row r="224" ht="12" customHeight="1"/>
    <row r="225" ht="12" customHeight="1"/>
    <row r="226" ht="12" customHeight="1"/>
    <row r="243" ht="12" customHeight="1"/>
    <row r="244" ht="12" customHeight="1"/>
    <row r="245" ht="12" customHeight="1"/>
    <row r="246" ht="12" customHeight="1"/>
    <row r="247" ht="12" customHeight="1"/>
    <row r="248" ht="12" customHeight="1"/>
    <row r="249" ht="12" customHeight="1"/>
    <row r="250" ht="12" customHeight="1"/>
    <row r="251" ht="12.75"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75"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75"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75"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75"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75"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75"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75"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75"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75"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75"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75"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75"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75"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75"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75"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75"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75"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75"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75"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75"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75"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75"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75"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5" ht="15" customHeight="1"/>
  </sheetData>
  <sheetProtection password="C0F6" sheet="1" objects="1" scenarios="1"/>
  <mergeCells count="11">
    <mergeCell ref="A1:K1"/>
    <mergeCell ref="A2:K2"/>
    <mergeCell ref="A3:K3"/>
    <mergeCell ref="A4:K4"/>
    <mergeCell ref="A5:K6"/>
    <mergeCell ref="B54:J57"/>
    <mergeCell ref="B8:B9"/>
    <mergeCell ref="C8:D8"/>
    <mergeCell ref="E8:G8"/>
    <mergeCell ref="H8:J8"/>
    <mergeCell ref="B52:F52"/>
  </mergeCells>
  <conditionalFormatting sqref="B22:W22 Z33:AU35 B46:W47 B57:W60 B70:W71 B81:W82 B92:W93 B103:W104 B114:W115 B138:W139 B149:W150 B160:W161 B171:W172 B182:W183 B206:W207 B217:W218 B228:W229 B239:W240 B250:W251 B274:W275 B285:W286 B296:W297 B307:W308 B318:W319 B342:W343 B353:W354 B364:W365 B375:W376 B386:W387 B410:W411 B421:W422 B432:W433 B443:W444 B454:W455 B478:W479 B489:W490 B500:W501 B511:W512 B522:W522 B125:W128 B193:W196 B261:W264 B329:W332 B397:W400 B465:W468 Z22:AU22 Z193:AU196 Z46:AU47 Z57:AU60 Z70:AU71 Z81:AU82 Z92:AU93 Z103:AU104 Z114:AU115 Z138:AU139 Z149:AU150 Z160:AU161 Z171:AU172 Z182:AU183 Z206:AU207 Z217:AU218 Z228:AU229 Z239:AU239 Z125:AU128 B33:W35">
    <cfRule type="containsText" dxfId="8" priority="287" operator="containsText" text="ATENCIÓN!! No se verifica la conciliación de los saldos. Verifique los importes.">
      <formula>NOT(ISERROR(SEARCH("ATENCIÓN!! No se verifica la conciliación de los saldos. Verifique los importes.",B22)))</formula>
    </cfRule>
    <cfRule type="containsText" dxfId="7" priority="288" operator="containsText" text="CONCILIACIÓN CORRECTA">
      <formula>NOT(ISERROR(SEARCH("CONCILIACIÓN CORRECTA",B22)))</formula>
    </cfRule>
  </conditionalFormatting>
  <printOptions horizontalCentered="1"/>
  <pageMargins left="0.59055118110236227" right="0.39370078740157483" top="0.39370078740157483" bottom="0.39370078740157483" header="0.31496062992125984" footer="0.31496062992125984"/>
  <pageSetup paperSize="9" scale="95" orientation="landscape" r:id="rId1"/>
  <rowBreaks count="7" manualBreakCount="7">
    <brk id="36" max="16383" man="1"/>
    <brk id="126" max="16383" man="1"/>
    <brk id="194" max="16383" man="1"/>
    <brk id="262" max="16383" man="1"/>
    <brk id="330" max="16383" man="1"/>
    <brk id="398" max="16383" man="1"/>
    <brk id="466" max="16383" man="1"/>
  </rowBreaks>
</worksheet>
</file>

<file path=xl/worksheets/sheet3.xml><?xml version="1.0" encoding="utf-8"?>
<worksheet xmlns="http://schemas.openxmlformats.org/spreadsheetml/2006/main" xmlns:r="http://schemas.openxmlformats.org/officeDocument/2006/relationships">
  <sheetPr codeName="Hoja5"/>
  <dimension ref="A1:O297"/>
  <sheetViews>
    <sheetView showGridLines="0" workbookViewId="0">
      <selection sqref="A1:M1"/>
    </sheetView>
  </sheetViews>
  <sheetFormatPr baseColWidth="10" defaultRowHeight="15"/>
  <cols>
    <col min="1" max="1" width="2.7109375" style="1" customWidth="1"/>
    <col min="2" max="2" width="4.85546875" style="1" customWidth="1"/>
    <col min="3" max="3" width="4.5703125" style="1" customWidth="1"/>
    <col min="4" max="4" width="33.5703125" style="1" customWidth="1"/>
    <col min="5" max="6" width="9.85546875" style="1" customWidth="1"/>
    <col min="7" max="7" width="14.85546875" style="1" customWidth="1"/>
    <col min="8" max="8" width="9.85546875" style="1" customWidth="1"/>
    <col min="9" max="9" width="14.85546875" style="1" customWidth="1"/>
    <col min="10" max="10" width="9.85546875" style="1" customWidth="1"/>
    <col min="11" max="12" width="14.85546875" style="1" customWidth="1"/>
    <col min="13" max="13" width="2.7109375" style="1" customWidth="1"/>
    <col min="14" max="16384" width="11.42578125" style="1"/>
  </cols>
  <sheetData>
    <row r="1" spans="1:15" ht="42" customHeight="1" thickTop="1" thickBot="1">
      <c r="A1" s="176" t="str">
        <f>+'Ordenes de Pago'!A1</f>
        <v>RENDICIÓN DE CUENTAS
ACORDADA T. C. Nº 12.227/2.022</v>
      </c>
      <c r="B1" s="177"/>
      <c r="C1" s="177"/>
      <c r="D1" s="177"/>
      <c r="E1" s="177"/>
      <c r="F1" s="177"/>
      <c r="G1" s="177"/>
      <c r="H1" s="177"/>
      <c r="I1" s="177"/>
      <c r="J1" s="177"/>
      <c r="K1" s="177"/>
      <c r="L1" s="177"/>
      <c r="M1" s="178"/>
    </row>
    <row r="2" spans="1:15" s="2" customFormat="1" ht="13.5" thickTop="1">
      <c r="A2" s="179" t="s">
        <v>2</v>
      </c>
      <c r="B2" s="180"/>
      <c r="C2" s="180"/>
      <c r="D2" s="180"/>
      <c r="E2" s="180"/>
      <c r="F2" s="180"/>
      <c r="G2" s="180"/>
      <c r="H2" s="180"/>
      <c r="I2" s="180"/>
      <c r="J2" s="180"/>
      <c r="K2" s="180"/>
      <c r="L2" s="180"/>
      <c r="M2" s="181"/>
    </row>
    <row r="3" spans="1:15" s="2" customFormat="1" ht="42" customHeight="1" thickBot="1">
      <c r="A3" s="182" t="str">
        <f>+'Datos Grales.'!D3</f>
        <v>TESORERÍA GENERAL DE LA PROVINCIA</v>
      </c>
      <c r="B3" s="183"/>
      <c r="C3" s="183"/>
      <c r="D3" s="183"/>
      <c r="E3" s="183"/>
      <c r="F3" s="183"/>
      <c r="G3" s="183"/>
      <c r="H3" s="183"/>
      <c r="I3" s="183"/>
      <c r="J3" s="183"/>
      <c r="K3" s="183"/>
      <c r="L3" s="183"/>
      <c r="M3" s="184"/>
    </row>
    <row r="4" spans="1:15" s="24" customFormat="1" ht="24" customHeight="1" thickTop="1">
      <c r="A4" s="185" t="s">
        <v>189</v>
      </c>
      <c r="B4" s="186"/>
      <c r="C4" s="186"/>
      <c r="D4" s="186"/>
      <c r="E4" s="186"/>
      <c r="F4" s="186"/>
      <c r="G4" s="186"/>
      <c r="H4" s="186"/>
      <c r="I4" s="186"/>
      <c r="J4" s="186"/>
      <c r="K4" s="186"/>
      <c r="L4" s="186"/>
      <c r="M4" s="187"/>
    </row>
    <row r="5" spans="1:15" s="24" customFormat="1" ht="12" customHeight="1">
      <c r="A5" s="188" t="str">
        <f>CONCATENATE("Por el Pago de ",'Datos Grales.'!D6," - ",'Datos Grales.'!D5," correspondiente al Periodo ",'Datos Grales.'!D7," de ",'Datos Grales.'!D8)</f>
        <v xml:space="preserve">Por el Pago de  -  correspondiente al Periodo  de </v>
      </c>
      <c r="B5" s="189"/>
      <c r="C5" s="189"/>
      <c r="D5" s="189"/>
      <c r="E5" s="189"/>
      <c r="F5" s="189"/>
      <c r="G5" s="189"/>
      <c r="H5" s="189"/>
      <c r="I5" s="189"/>
      <c r="J5" s="189"/>
      <c r="K5" s="189"/>
      <c r="L5" s="189"/>
      <c r="M5" s="190"/>
    </row>
    <row r="6" spans="1:15" s="24" customFormat="1" ht="16.5" customHeight="1" thickBot="1">
      <c r="A6" s="191"/>
      <c r="B6" s="192"/>
      <c r="C6" s="192"/>
      <c r="D6" s="192"/>
      <c r="E6" s="192"/>
      <c r="F6" s="192"/>
      <c r="G6" s="192"/>
      <c r="H6" s="192"/>
      <c r="I6" s="192"/>
      <c r="J6" s="192"/>
      <c r="K6" s="192"/>
      <c r="L6" s="192"/>
      <c r="M6" s="193"/>
    </row>
    <row r="7" spans="1:15" s="2" customFormat="1" ht="12.75" customHeight="1" thickTop="1">
      <c r="A7" s="121"/>
      <c r="B7" s="122"/>
      <c r="C7" s="122"/>
      <c r="D7" s="122"/>
      <c r="E7" s="122"/>
      <c r="F7" s="122"/>
      <c r="G7" s="122"/>
      <c r="H7" s="122"/>
      <c r="I7" s="122"/>
      <c r="J7" s="122"/>
      <c r="K7" s="122"/>
      <c r="L7" s="122"/>
      <c r="M7" s="123"/>
    </row>
    <row r="8" spans="1:15" s="2" customFormat="1" ht="12.75" customHeight="1">
      <c r="A8" s="195" t="s">
        <v>178</v>
      </c>
      <c r="B8" s="196"/>
      <c r="C8" s="196"/>
      <c r="D8" s="196"/>
      <c r="E8" s="196"/>
      <c r="F8" s="196"/>
      <c r="G8" s="196"/>
      <c r="H8" s="196"/>
      <c r="I8" s="196"/>
      <c r="J8" s="196"/>
      <c r="K8" s="196"/>
      <c r="L8" s="196"/>
      <c r="M8" s="197"/>
    </row>
    <row r="9" spans="1:15" s="2" customFormat="1" ht="12.75" customHeight="1" thickBot="1">
      <c r="A9" s="124"/>
      <c r="B9" s="125"/>
      <c r="C9" s="125"/>
      <c r="D9" s="125"/>
      <c r="E9" s="125"/>
      <c r="F9" s="125"/>
      <c r="G9" s="125"/>
      <c r="H9" s="125"/>
      <c r="I9" s="125"/>
      <c r="J9" s="125"/>
      <c r="K9" s="125"/>
      <c r="L9" s="125"/>
      <c r="M9" s="126"/>
    </row>
    <row r="10" spans="1:15" s="2" customFormat="1" ht="13.5" customHeight="1" thickBot="1">
      <c r="A10" s="37"/>
      <c r="B10" s="168" t="s">
        <v>169</v>
      </c>
      <c r="C10" s="170" t="s">
        <v>152</v>
      </c>
      <c r="D10" s="171"/>
      <c r="E10" s="168" t="s">
        <v>185</v>
      </c>
      <c r="F10" s="198" t="s">
        <v>186</v>
      </c>
      <c r="G10" s="199"/>
      <c r="H10" s="200"/>
      <c r="I10" s="198" t="s">
        <v>188</v>
      </c>
      <c r="J10" s="199"/>
      <c r="K10" s="200"/>
      <c r="L10" s="168" t="s">
        <v>187</v>
      </c>
      <c r="M10" s="39"/>
      <c r="N10" s="132"/>
      <c r="O10" s="132"/>
    </row>
    <row r="11" spans="1:15" s="2" customFormat="1" ht="13.5" customHeight="1" thickBot="1">
      <c r="A11" s="37"/>
      <c r="B11" s="169"/>
      <c r="C11" s="76" t="s">
        <v>151</v>
      </c>
      <c r="D11" s="76" t="s">
        <v>153</v>
      </c>
      <c r="E11" s="169"/>
      <c r="F11" s="201"/>
      <c r="G11" s="202"/>
      <c r="H11" s="203"/>
      <c r="I11" s="201"/>
      <c r="J11" s="202"/>
      <c r="K11" s="203"/>
      <c r="L11" s="169"/>
      <c r="M11" s="39"/>
      <c r="N11" s="132"/>
      <c r="O11" s="132"/>
    </row>
    <row r="12" spans="1:15" s="2" customFormat="1" ht="12.75" customHeight="1">
      <c r="A12" s="37"/>
      <c r="B12" s="77">
        <v>1</v>
      </c>
      <c r="C12" s="155">
        <f>IF('Ordenes de Pago'!C10&gt;0,'Ordenes de Pago'!C10,"")</f>
        <v>5</v>
      </c>
      <c r="D12" s="157" t="str">
        <f>IF('Ordenes de Pago'!D10&gt;0,'Ordenes de Pago'!D10,"")</f>
        <v>D.A. SEC. EST. D/DES Y PART.C.</v>
      </c>
      <c r="E12" s="155" t="str">
        <f>IF('Ordenes de Pago'!E10&gt;0,'Ordenes de Pago'!E10,"")</f>
        <v/>
      </c>
      <c r="F12" s="204"/>
      <c r="G12" s="204"/>
      <c r="H12" s="204"/>
      <c r="I12" s="204"/>
      <c r="J12" s="204"/>
      <c r="K12" s="204"/>
      <c r="L12" s="95"/>
      <c r="M12" s="39"/>
      <c r="N12" s="75"/>
      <c r="O12" s="75"/>
    </row>
    <row r="13" spans="1:15" s="2" customFormat="1" ht="12.75" customHeight="1">
      <c r="A13" s="37"/>
      <c r="B13" s="78">
        <v>2</v>
      </c>
      <c r="C13" s="156" t="str">
        <f>IF('Ordenes de Pago'!C11&gt;0,'Ordenes de Pago'!C11,"")</f>
        <v/>
      </c>
      <c r="D13" s="158" t="str">
        <f>IF('Ordenes de Pago'!D11&gt;0,'Ordenes de Pago'!D11,"")</f>
        <v>--------------------------------------------------------</v>
      </c>
      <c r="E13" s="156" t="str">
        <f>IF('Ordenes de Pago'!E11&gt;0,'Ordenes de Pago'!E11,"")</f>
        <v/>
      </c>
      <c r="F13" s="194"/>
      <c r="G13" s="194"/>
      <c r="H13" s="194"/>
      <c r="I13" s="194"/>
      <c r="J13" s="194"/>
      <c r="K13" s="194"/>
      <c r="L13" s="100"/>
      <c r="M13" s="39"/>
      <c r="N13" s="75"/>
      <c r="O13" s="75"/>
    </row>
    <row r="14" spans="1:15" s="2" customFormat="1" ht="12.75" customHeight="1">
      <c r="A14" s="37"/>
      <c r="B14" s="78">
        <v>3</v>
      </c>
      <c r="C14" s="156" t="str">
        <f>IF('Ordenes de Pago'!C12&gt;0,'Ordenes de Pago'!C12,"")</f>
        <v/>
      </c>
      <c r="D14" s="158" t="str">
        <f>IF('Ordenes de Pago'!D12&gt;0,'Ordenes de Pago'!D12,"")</f>
        <v>--------------------------------------------------------</v>
      </c>
      <c r="E14" s="156" t="str">
        <f>IF('Ordenes de Pago'!E12&gt;0,'Ordenes de Pago'!E12,"")</f>
        <v/>
      </c>
      <c r="F14" s="194"/>
      <c r="G14" s="194"/>
      <c r="H14" s="194"/>
      <c r="I14" s="194"/>
      <c r="J14" s="194"/>
      <c r="K14" s="194"/>
      <c r="L14" s="100"/>
      <c r="M14" s="39"/>
      <c r="N14" s="75"/>
      <c r="O14" s="75"/>
    </row>
    <row r="15" spans="1:15" s="2" customFormat="1" ht="12.75" customHeight="1">
      <c r="A15" s="37"/>
      <c r="B15" s="78">
        <v>4</v>
      </c>
      <c r="C15" s="156" t="str">
        <f>IF('Ordenes de Pago'!C13&gt;0,'Ordenes de Pago'!C13,"")</f>
        <v/>
      </c>
      <c r="D15" s="158" t="str">
        <f>IF('Ordenes de Pago'!D13&gt;0,'Ordenes de Pago'!D13,"")</f>
        <v>--------------------------------------------------------</v>
      </c>
      <c r="E15" s="156" t="str">
        <f>IF('Ordenes de Pago'!E13&gt;0,'Ordenes de Pago'!E13,"")</f>
        <v/>
      </c>
      <c r="F15" s="194"/>
      <c r="G15" s="194"/>
      <c r="H15" s="194"/>
      <c r="I15" s="194"/>
      <c r="J15" s="194"/>
      <c r="K15" s="194"/>
      <c r="L15" s="100"/>
      <c r="M15" s="39"/>
      <c r="N15" s="75"/>
      <c r="O15" s="75"/>
    </row>
    <row r="16" spans="1:15" s="2" customFormat="1" ht="12.75" customHeight="1">
      <c r="A16" s="37"/>
      <c r="B16" s="78">
        <v>5</v>
      </c>
      <c r="C16" s="156" t="str">
        <f>IF('Ordenes de Pago'!C14&gt;0,'Ordenes de Pago'!C14,"")</f>
        <v/>
      </c>
      <c r="D16" s="158" t="str">
        <f>IF('Ordenes de Pago'!D14&gt;0,'Ordenes de Pago'!D14,"")</f>
        <v>--------------------------------------------------------</v>
      </c>
      <c r="E16" s="156" t="str">
        <f>IF('Ordenes de Pago'!E14&gt;0,'Ordenes de Pago'!E14,"")</f>
        <v/>
      </c>
      <c r="F16" s="194"/>
      <c r="G16" s="194"/>
      <c r="H16" s="194"/>
      <c r="I16" s="194"/>
      <c r="J16" s="194"/>
      <c r="K16" s="194"/>
      <c r="L16" s="100"/>
      <c r="M16" s="39"/>
      <c r="N16" s="75"/>
      <c r="O16" s="75"/>
    </row>
    <row r="17" spans="1:15" s="2" customFormat="1" ht="12.75" customHeight="1">
      <c r="A17" s="37"/>
      <c r="B17" s="78">
        <v>6</v>
      </c>
      <c r="C17" s="156" t="str">
        <f>IF('Ordenes de Pago'!C15&gt;0,'Ordenes de Pago'!C15,"")</f>
        <v/>
      </c>
      <c r="D17" s="158" t="str">
        <f>IF('Ordenes de Pago'!D15&gt;0,'Ordenes de Pago'!D15,"")</f>
        <v>--------------------------------------------------------</v>
      </c>
      <c r="E17" s="156" t="str">
        <f>IF('Ordenes de Pago'!E15&gt;0,'Ordenes de Pago'!E15,"")</f>
        <v/>
      </c>
      <c r="F17" s="194"/>
      <c r="G17" s="194"/>
      <c r="H17" s="194"/>
      <c r="I17" s="194"/>
      <c r="J17" s="194"/>
      <c r="K17" s="194"/>
      <c r="L17" s="100"/>
      <c r="M17" s="39"/>
      <c r="N17" s="75"/>
      <c r="O17" s="75"/>
    </row>
    <row r="18" spans="1:15" s="2" customFormat="1" ht="12.75" customHeight="1">
      <c r="A18" s="37"/>
      <c r="B18" s="78">
        <v>7</v>
      </c>
      <c r="C18" s="156" t="str">
        <f>IF('Ordenes de Pago'!C16&gt;0,'Ordenes de Pago'!C16,"")</f>
        <v/>
      </c>
      <c r="D18" s="158" t="str">
        <f>IF('Ordenes de Pago'!D16&gt;0,'Ordenes de Pago'!D16,"")</f>
        <v>--------------------------------------------------------</v>
      </c>
      <c r="E18" s="156" t="str">
        <f>IF('Ordenes de Pago'!E16&gt;0,'Ordenes de Pago'!E16,"")</f>
        <v/>
      </c>
      <c r="F18" s="194"/>
      <c r="G18" s="194"/>
      <c r="H18" s="194"/>
      <c r="I18" s="194"/>
      <c r="J18" s="194"/>
      <c r="K18" s="194"/>
      <c r="L18" s="100"/>
      <c r="M18" s="39"/>
      <c r="N18" s="75"/>
      <c r="O18" s="75"/>
    </row>
    <row r="19" spans="1:15" s="2" customFormat="1" ht="12.75" customHeight="1">
      <c r="A19" s="37"/>
      <c r="B19" s="78">
        <v>8</v>
      </c>
      <c r="C19" s="156" t="str">
        <f>IF('Ordenes de Pago'!C17&gt;0,'Ordenes de Pago'!C17,"")</f>
        <v/>
      </c>
      <c r="D19" s="158" t="str">
        <f>IF('Ordenes de Pago'!D17&gt;0,'Ordenes de Pago'!D17,"")</f>
        <v>--------------------------------------------------------</v>
      </c>
      <c r="E19" s="156" t="str">
        <f>IF('Ordenes de Pago'!E17&gt;0,'Ordenes de Pago'!E17,"")</f>
        <v/>
      </c>
      <c r="F19" s="194"/>
      <c r="G19" s="194"/>
      <c r="H19" s="194"/>
      <c r="I19" s="194"/>
      <c r="J19" s="194"/>
      <c r="K19" s="194"/>
      <c r="L19" s="100"/>
      <c r="M19" s="39"/>
      <c r="N19" s="75"/>
      <c r="O19" s="75"/>
    </row>
    <row r="20" spans="1:15" s="2" customFormat="1" ht="12.75" customHeight="1">
      <c r="A20" s="37"/>
      <c r="B20" s="78">
        <v>9</v>
      </c>
      <c r="C20" s="156" t="str">
        <f>IF('Ordenes de Pago'!C18&gt;0,'Ordenes de Pago'!C18,"")</f>
        <v/>
      </c>
      <c r="D20" s="158" t="str">
        <f>IF('Ordenes de Pago'!D18&gt;0,'Ordenes de Pago'!D18,"")</f>
        <v>--------------------------------------------------------</v>
      </c>
      <c r="E20" s="156" t="str">
        <f>IF('Ordenes de Pago'!E18&gt;0,'Ordenes de Pago'!E18,"")</f>
        <v/>
      </c>
      <c r="F20" s="194"/>
      <c r="G20" s="194"/>
      <c r="H20" s="194"/>
      <c r="I20" s="194"/>
      <c r="J20" s="194"/>
      <c r="K20" s="194"/>
      <c r="L20" s="100"/>
      <c r="M20" s="39"/>
      <c r="N20" s="75"/>
      <c r="O20" s="75"/>
    </row>
    <row r="21" spans="1:15" s="2" customFormat="1" ht="12.75" customHeight="1">
      <c r="A21" s="37"/>
      <c r="B21" s="78">
        <v>10</v>
      </c>
      <c r="C21" s="156" t="str">
        <f>IF('Ordenes de Pago'!C19&gt;0,'Ordenes de Pago'!C19,"")</f>
        <v/>
      </c>
      <c r="D21" s="158" t="str">
        <f>IF('Ordenes de Pago'!D19&gt;0,'Ordenes de Pago'!D19,"")</f>
        <v>--------------------------------------------------------</v>
      </c>
      <c r="E21" s="156" t="str">
        <f>IF('Ordenes de Pago'!E19&gt;0,'Ordenes de Pago'!E19,"")</f>
        <v/>
      </c>
      <c r="F21" s="194"/>
      <c r="G21" s="194"/>
      <c r="H21" s="194"/>
      <c r="I21" s="194"/>
      <c r="J21" s="194"/>
      <c r="K21" s="194"/>
      <c r="L21" s="100"/>
      <c r="M21" s="39"/>
      <c r="N21" s="75"/>
      <c r="O21" s="75"/>
    </row>
    <row r="22" spans="1:15" s="2" customFormat="1" ht="12.75" customHeight="1">
      <c r="A22" s="37"/>
      <c r="B22" s="78">
        <v>11</v>
      </c>
      <c r="C22" s="156" t="str">
        <f>IF('Ordenes de Pago'!C20&gt;0,'Ordenes de Pago'!C20,"")</f>
        <v/>
      </c>
      <c r="D22" s="158" t="str">
        <f>IF('Ordenes de Pago'!D20&gt;0,'Ordenes de Pago'!D20,"")</f>
        <v>--------------------------------------------------------</v>
      </c>
      <c r="E22" s="156" t="str">
        <f>IF('Ordenes de Pago'!E20&gt;0,'Ordenes de Pago'!E20,"")</f>
        <v/>
      </c>
      <c r="F22" s="194"/>
      <c r="G22" s="194"/>
      <c r="H22" s="194"/>
      <c r="I22" s="194"/>
      <c r="J22" s="194"/>
      <c r="K22" s="194"/>
      <c r="L22" s="100"/>
      <c r="M22" s="39"/>
      <c r="N22" s="75"/>
      <c r="O22" s="75"/>
    </row>
    <row r="23" spans="1:15" s="2" customFormat="1" ht="12.75" customHeight="1">
      <c r="A23" s="37"/>
      <c r="B23" s="78">
        <v>12</v>
      </c>
      <c r="C23" s="156" t="str">
        <f>IF('Ordenes de Pago'!C21&gt;0,'Ordenes de Pago'!C21,"")</f>
        <v/>
      </c>
      <c r="D23" s="158" t="str">
        <f>IF('Ordenes de Pago'!D21&gt;0,'Ordenes de Pago'!D21,"")</f>
        <v>--------------------------------------------------------</v>
      </c>
      <c r="E23" s="156" t="str">
        <f>IF('Ordenes de Pago'!E21&gt;0,'Ordenes de Pago'!E21,"")</f>
        <v/>
      </c>
      <c r="F23" s="194"/>
      <c r="G23" s="194"/>
      <c r="H23" s="194"/>
      <c r="I23" s="194"/>
      <c r="J23" s="194"/>
      <c r="K23" s="194"/>
      <c r="L23" s="100"/>
      <c r="M23" s="39"/>
      <c r="N23" s="75"/>
      <c r="O23" s="75"/>
    </row>
    <row r="24" spans="1:15" s="2" customFormat="1" ht="12.75" customHeight="1">
      <c r="A24" s="37"/>
      <c r="B24" s="78">
        <v>13</v>
      </c>
      <c r="C24" s="156" t="str">
        <f>IF('Ordenes de Pago'!C22&gt;0,'Ordenes de Pago'!C22,"")</f>
        <v/>
      </c>
      <c r="D24" s="158" t="str">
        <f>IF('Ordenes de Pago'!D22&gt;0,'Ordenes de Pago'!D22,"")</f>
        <v>--------------------------------------------------------</v>
      </c>
      <c r="E24" s="156" t="str">
        <f>IF('Ordenes de Pago'!E22&gt;0,'Ordenes de Pago'!E22,"")</f>
        <v/>
      </c>
      <c r="F24" s="194"/>
      <c r="G24" s="194"/>
      <c r="H24" s="194"/>
      <c r="I24" s="194"/>
      <c r="J24" s="194"/>
      <c r="K24" s="194"/>
      <c r="L24" s="100"/>
      <c r="M24" s="39"/>
      <c r="N24" s="75"/>
      <c r="O24" s="75"/>
    </row>
    <row r="25" spans="1:15" s="2" customFormat="1" ht="12.75" customHeight="1">
      <c r="A25" s="37"/>
      <c r="B25" s="78">
        <v>14</v>
      </c>
      <c r="C25" s="156" t="str">
        <f>IF('Ordenes de Pago'!C23&gt;0,'Ordenes de Pago'!C23,"")</f>
        <v/>
      </c>
      <c r="D25" s="158" t="str">
        <f>IF('Ordenes de Pago'!D23&gt;0,'Ordenes de Pago'!D23,"")</f>
        <v>--------------------------------------------------------</v>
      </c>
      <c r="E25" s="156" t="str">
        <f>IF('Ordenes de Pago'!E23&gt;0,'Ordenes de Pago'!E23,"")</f>
        <v/>
      </c>
      <c r="F25" s="194"/>
      <c r="G25" s="194"/>
      <c r="H25" s="194"/>
      <c r="I25" s="194"/>
      <c r="J25" s="194"/>
      <c r="K25" s="194"/>
      <c r="L25" s="100"/>
      <c r="M25" s="39"/>
      <c r="N25" s="75"/>
      <c r="O25" s="75"/>
    </row>
    <row r="26" spans="1:15" s="2" customFormat="1" ht="12.75" customHeight="1">
      <c r="A26" s="37"/>
      <c r="B26" s="78">
        <v>15</v>
      </c>
      <c r="C26" s="156" t="str">
        <f>IF('Ordenes de Pago'!C24&gt;0,'Ordenes de Pago'!C24,"")</f>
        <v/>
      </c>
      <c r="D26" s="158" t="str">
        <f>IF('Ordenes de Pago'!D24&gt;0,'Ordenes de Pago'!D24,"")</f>
        <v>--------------------------------------------------------</v>
      </c>
      <c r="E26" s="156" t="str">
        <f>IF('Ordenes de Pago'!E24&gt;0,'Ordenes de Pago'!E24,"")</f>
        <v/>
      </c>
      <c r="F26" s="194"/>
      <c r="G26" s="194"/>
      <c r="H26" s="194"/>
      <c r="I26" s="194"/>
      <c r="J26" s="194"/>
      <c r="K26" s="194"/>
      <c r="L26" s="100"/>
      <c r="M26" s="39"/>
      <c r="N26" s="75"/>
      <c r="O26" s="75"/>
    </row>
    <row r="27" spans="1:15" s="2" customFormat="1" ht="12.75" customHeight="1">
      <c r="A27" s="37"/>
      <c r="B27" s="78">
        <v>16</v>
      </c>
      <c r="C27" s="156" t="str">
        <f>IF('Ordenes de Pago'!C25&gt;0,'Ordenes de Pago'!C25,"")</f>
        <v/>
      </c>
      <c r="D27" s="158" t="str">
        <f>IF('Ordenes de Pago'!D25&gt;0,'Ordenes de Pago'!D25,"")</f>
        <v>--------------------------------------------------------</v>
      </c>
      <c r="E27" s="156" t="str">
        <f>IF('Ordenes de Pago'!E25&gt;0,'Ordenes de Pago'!E25,"")</f>
        <v/>
      </c>
      <c r="F27" s="194"/>
      <c r="G27" s="194"/>
      <c r="H27" s="194"/>
      <c r="I27" s="194"/>
      <c r="J27" s="194"/>
      <c r="K27" s="194"/>
      <c r="L27" s="100"/>
      <c r="M27" s="39"/>
      <c r="N27" s="75"/>
      <c r="O27" s="75"/>
    </row>
    <row r="28" spans="1:15" s="2" customFormat="1" ht="12.75" customHeight="1">
      <c r="A28" s="37"/>
      <c r="B28" s="78">
        <v>17</v>
      </c>
      <c r="C28" s="156" t="str">
        <f>IF('Ordenes de Pago'!C26&gt;0,'Ordenes de Pago'!C26,"")</f>
        <v/>
      </c>
      <c r="D28" s="158" t="str">
        <f>IF('Ordenes de Pago'!D26&gt;0,'Ordenes de Pago'!D26,"")</f>
        <v>--------------------------------------------------------</v>
      </c>
      <c r="E28" s="156" t="str">
        <f>IF('Ordenes de Pago'!E26&gt;0,'Ordenes de Pago'!E26,"")</f>
        <v/>
      </c>
      <c r="F28" s="194"/>
      <c r="G28" s="194"/>
      <c r="H28" s="194"/>
      <c r="I28" s="194"/>
      <c r="J28" s="194"/>
      <c r="K28" s="194"/>
      <c r="L28" s="100"/>
      <c r="M28" s="39"/>
      <c r="N28" s="75"/>
      <c r="O28" s="75"/>
    </row>
    <row r="29" spans="1:15" s="2" customFormat="1" ht="12.75" customHeight="1">
      <c r="A29" s="37"/>
      <c r="B29" s="78">
        <v>18</v>
      </c>
      <c r="C29" s="156" t="str">
        <f>IF('Ordenes de Pago'!C27&gt;0,'Ordenes de Pago'!C27,"")</f>
        <v/>
      </c>
      <c r="D29" s="158" t="str">
        <f>IF('Ordenes de Pago'!D27&gt;0,'Ordenes de Pago'!D27,"")</f>
        <v>--------------------------------------------------------</v>
      </c>
      <c r="E29" s="156" t="str">
        <f>IF('Ordenes de Pago'!E27&gt;0,'Ordenes de Pago'!E27,"")</f>
        <v/>
      </c>
      <c r="F29" s="194"/>
      <c r="G29" s="194"/>
      <c r="H29" s="194"/>
      <c r="I29" s="194"/>
      <c r="J29" s="194"/>
      <c r="K29" s="194"/>
      <c r="L29" s="100"/>
      <c r="M29" s="39"/>
      <c r="N29" s="75"/>
      <c r="O29" s="75"/>
    </row>
    <row r="30" spans="1:15" s="2" customFormat="1" ht="12.75" customHeight="1">
      <c r="A30" s="37"/>
      <c r="B30" s="78">
        <v>19</v>
      </c>
      <c r="C30" s="156" t="str">
        <f>IF('Ordenes de Pago'!C28&gt;0,'Ordenes de Pago'!C28,"")</f>
        <v/>
      </c>
      <c r="D30" s="158" t="str">
        <f>IF('Ordenes de Pago'!D28&gt;0,'Ordenes de Pago'!D28,"")</f>
        <v>--------------------------------------------------------</v>
      </c>
      <c r="E30" s="156" t="str">
        <f>IF('Ordenes de Pago'!E28&gt;0,'Ordenes de Pago'!E28,"")</f>
        <v/>
      </c>
      <c r="F30" s="194"/>
      <c r="G30" s="194"/>
      <c r="H30" s="194"/>
      <c r="I30" s="194"/>
      <c r="J30" s="194"/>
      <c r="K30" s="194"/>
      <c r="L30" s="100"/>
      <c r="M30" s="39"/>
      <c r="N30" s="75"/>
      <c r="O30" s="75"/>
    </row>
    <row r="31" spans="1:15" s="2" customFormat="1" ht="12.75" customHeight="1">
      <c r="A31" s="37"/>
      <c r="B31" s="78">
        <v>20</v>
      </c>
      <c r="C31" s="156" t="str">
        <f>IF('Ordenes de Pago'!C29&gt;0,'Ordenes de Pago'!C29,"")</f>
        <v/>
      </c>
      <c r="D31" s="158" t="str">
        <f>IF('Ordenes de Pago'!D29&gt;0,'Ordenes de Pago'!D29,"")</f>
        <v>--------------------------------------------------------</v>
      </c>
      <c r="E31" s="156" t="str">
        <f>IF('Ordenes de Pago'!E29&gt;0,'Ordenes de Pago'!E29,"")</f>
        <v/>
      </c>
      <c r="F31" s="194"/>
      <c r="G31" s="194"/>
      <c r="H31" s="194"/>
      <c r="I31" s="194"/>
      <c r="J31" s="194"/>
      <c r="K31" s="194"/>
      <c r="L31" s="100"/>
      <c r="M31" s="39"/>
    </row>
    <row r="32" spans="1:15" s="2" customFormat="1" ht="12.75" customHeight="1">
      <c r="A32" s="37"/>
      <c r="B32" s="78">
        <v>21</v>
      </c>
      <c r="C32" s="156" t="str">
        <f>IF('Ordenes de Pago'!C30&gt;0,'Ordenes de Pago'!C30,"")</f>
        <v/>
      </c>
      <c r="D32" s="158" t="str">
        <f>IF('Ordenes de Pago'!D30&gt;0,'Ordenes de Pago'!D30,"")</f>
        <v>--------------------------------------------------------</v>
      </c>
      <c r="E32" s="156" t="str">
        <f>IF('Ordenes de Pago'!E30&gt;0,'Ordenes de Pago'!E30,"")</f>
        <v/>
      </c>
      <c r="F32" s="194"/>
      <c r="G32" s="194"/>
      <c r="H32" s="194"/>
      <c r="I32" s="194"/>
      <c r="J32" s="194"/>
      <c r="K32" s="194"/>
      <c r="L32" s="100"/>
      <c r="M32" s="39"/>
    </row>
    <row r="33" spans="1:13" s="2" customFormat="1" ht="12.75" customHeight="1">
      <c r="A33" s="37"/>
      <c r="B33" s="78">
        <v>22</v>
      </c>
      <c r="C33" s="156" t="str">
        <f>IF('Ordenes de Pago'!C31&gt;0,'Ordenes de Pago'!C31,"")</f>
        <v/>
      </c>
      <c r="D33" s="158" t="str">
        <f>IF('Ordenes de Pago'!D31&gt;0,'Ordenes de Pago'!D31,"")</f>
        <v>--------------------------------------------------------</v>
      </c>
      <c r="E33" s="156" t="str">
        <f>IF('Ordenes de Pago'!E31&gt;0,'Ordenes de Pago'!E31,"")</f>
        <v/>
      </c>
      <c r="F33" s="194"/>
      <c r="G33" s="194"/>
      <c r="H33" s="194"/>
      <c r="I33" s="194"/>
      <c r="J33" s="194"/>
      <c r="K33" s="194"/>
      <c r="L33" s="100"/>
      <c r="M33" s="39"/>
    </row>
    <row r="34" spans="1:13" s="2" customFormat="1" ht="12.75" customHeight="1">
      <c r="A34" s="37"/>
      <c r="B34" s="78">
        <v>23</v>
      </c>
      <c r="C34" s="156" t="str">
        <f>IF('Ordenes de Pago'!C32&gt;0,'Ordenes de Pago'!C32,"")</f>
        <v/>
      </c>
      <c r="D34" s="158" t="str">
        <f>IF('Ordenes de Pago'!D32&gt;0,'Ordenes de Pago'!D32,"")</f>
        <v>--------------------------------------------------------</v>
      </c>
      <c r="E34" s="156" t="str">
        <f>IF('Ordenes de Pago'!E32&gt;0,'Ordenes de Pago'!E32,"")</f>
        <v/>
      </c>
      <c r="F34" s="194"/>
      <c r="G34" s="194"/>
      <c r="H34" s="194"/>
      <c r="I34" s="194"/>
      <c r="J34" s="194"/>
      <c r="K34" s="194"/>
      <c r="L34" s="100"/>
      <c r="M34" s="39"/>
    </row>
    <row r="35" spans="1:13" s="2" customFormat="1" ht="12.75" customHeight="1">
      <c r="A35" s="37"/>
      <c r="B35" s="78">
        <v>24</v>
      </c>
      <c r="C35" s="156" t="str">
        <f>IF('Ordenes de Pago'!C33&gt;0,'Ordenes de Pago'!C33,"")</f>
        <v/>
      </c>
      <c r="D35" s="158" t="str">
        <f>IF('Ordenes de Pago'!D33&gt;0,'Ordenes de Pago'!D33,"")</f>
        <v>--------------------------------------------------------</v>
      </c>
      <c r="E35" s="156" t="str">
        <f>IF('Ordenes de Pago'!E33&gt;0,'Ordenes de Pago'!E33,"")</f>
        <v/>
      </c>
      <c r="F35" s="194"/>
      <c r="G35" s="194"/>
      <c r="H35" s="194"/>
      <c r="I35" s="194"/>
      <c r="J35" s="194"/>
      <c r="K35" s="194"/>
      <c r="L35" s="100"/>
      <c r="M35" s="39"/>
    </row>
    <row r="36" spans="1:13" s="2" customFormat="1" ht="12.75" customHeight="1">
      <c r="A36" s="37"/>
      <c r="B36" s="78">
        <v>25</v>
      </c>
      <c r="C36" s="156" t="str">
        <f>IF('Ordenes de Pago'!C34&gt;0,'Ordenes de Pago'!C34,"")</f>
        <v/>
      </c>
      <c r="D36" s="158" t="str">
        <f>IF('Ordenes de Pago'!D34&gt;0,'Ordenes de Pago'!D34,"")</f>
        <v>--------------------------------------------------------</v>
      </c>
      <c r="E36" s="156" t="str">
        <f>IF('Ordenes de Pago'!E34&gt;0,'Ordenes de Pago'!E34,"")</f>
        <v/>
      </c>
      <c r="F36" s="194"/>
      <c r="G36" s="194"/>
      <c r="H36" s="194"/>
      <c r="I36" s="194"/>
      <c r="J36" s="194"/>
      <c r="K36" s="194"/>
      <c r="L36" s="100"/>
      <c r="M36" s="39"/>
    </row>
    <row r="37" spans="1:13" s="2" customFormat="1" ht="13.5" thickBot="1">
      <c r="A37" s="4"/>
      <c r="B37" s="150"/>
      <c r="C37" s="151"/>
      <c r="D37" s="130"/>
      <c r="E37" s="152"/>
      <c r="F37" s="153"/>
      <c r="G37" s="154"/>
      <c r="H37" s="130"/>
      <c r="I37" s="150"/>
      <c r="J37" s="150"/>
      <c r="K37" s="150"/>
      <c r="L37" s="150"/>
      <c r="M37" s="6"/>
    </row>
    <row r="38" spans="1:13" s="2" customFormat="1" ht="13.5" thickTop="1"/>
    <row r="39" spans="1:13" s="2" customFormat="1" ht="12.75" customHeight="1">
      <c r="A39" s="195" t="s">
        <v>229</v>
      </c>
      <c r="B39" s="196"/>
      <c r="C39" s="196"/>
      <c r="D39" s="196"/>
      <c r="E39" s="196"/>
      <c r="F39" s="196"/>
      <c r="G39" s="196"/>
      <c r="H39" s="196"/>
      <c r="I39" s="196"/>
      <c r="J39" s="196"/>
      <c r="K39" s="196"/>
      <c r="L39" s="196"/>
      <c r="M39" s="197"/>
    </row>
    <row r="40" spans="1:13" s="2" customFormat="1" ht="12.75" customHeight="1">
      <c r="A40" s="133"/>
      <c r="B40" s="134"/>
      <c r="C40" s="134"/>
      <c r="D40" s="134"/>
      <c r="E40" s="134"/>
      <c r="F40" s="134"/>
      <c r="G40" s="134"/>
      <c r="H40" s="134"/>
      <c r="I40" s="134"/>
      <c r="J40" s="134"/>
      <c r="K40" s="134"/>
      <c r="L40" s="134"/>
      <c r="M40" s="135"/>
    </row>
    <row r="41" spans="1:13" s="2" customFormat="1" ht="12.75" customHeight="1">
      <c r="A41" s="37"/>
      <c r="B41" s="78">
        <v>26</v>
      </c>
      <c r="C41" s="156">
        <f>IF('Ordenes de Pago'!C37&gt;0,'Ordenes de Pago'!C37,"")</f>
        <v>6</v>
      </c>
      <c r="D41" s="158" t="str">
        <f>IF('Ordenes de Pago'!D37&gt;0,'Ordenes de Pago'!D37,"")</f>
        <v>D.P.A. MTRIO. GOB.JUST.Y D.H.</v>
      </c>
      <c r="E41" s="156" t="str">
        <f>IF('Ordenes de Pago'!E37&gt;0,'Ordenes de Pago'!E37,"")</f>
        <v/>
      </c>
      <c r="F41" s="194"/>
      <c r="G41" s="194"/>
      <c r="H41" s="194"/>
      <c r="I41" s="194"/>
      <c r="J41" s="194"/>
      <c r="K41" s="194"/>
      <c r="L41" s="100"/>
      <c r="M41" s="39"/>
    </row>
    <row r="42" spans="1:13" s="2" customFormat="1" ht="12.75" customHeight="1">
      <c r="A42" s="37"/>
      <c r="B42" s="78">
        <v>27</v>
      </c>
      <c r="C42" s="156" t="str">
        <f>IF('Ordenes de Pago'!C38&gt;0,'Ordenes de Pago'!C38,"")</f>
        <v/>
      </c>
      <c r="D42" s="158" t="str">
        <f>IF('Ordenes de Pago'!D38&gt;0,'Ordenes de Pago'!D38,"")</f>
        <v>--------------------------------------------------------</v>
      </c>
      <c r="E42" s="156" t="str">
        <f>IF('Ordenes de Pago'!E38&gt;0,'Ordenes de Pago'!E38,"")</f>
        <v/>
      </c>
      <c r="F42" s="194"/>
      <c r="G42" s="194"/>
      <c r="H42" s="194"/>
      <c r="I42" s="194"/>
      <c r="J42" s="194"/>
      <c r="K42" s="194"/>
      <c r="L42" s="100"/>
      <c r="M42" s="39"/>
    </row>
    <row r="43" spans="1:13" s="2" customFormat="1" ht="12.75" customHeight="1">
      <c r="A43" s="37"/>
      <c r="B43" s="78">
        <v>28</v>
      </c>
      <c r="C43" s="156" t="str">
        <f>IF('Ordenes de Pago'!C39&gt;0,'Ordenes de Pago'!C39,"")</f>
        <v/>
      </c>
      <c r="D43" s="158" t="str">
        <f>IF('Ordenes de Pago'!D39&gt;0,'Ordenes de Pago'!D39,"")</f>
        <v>--------------------------------------------------------</v>
      </c>
      <c r="E43" s="156" t="str">
        <f>IF('Ordenes de Pago'!E39&gt;0,'Ordenes de Pago'!E39,"")</f>
        <v/>
      </c>
      <c r="F43" s="194"/>
      <c r="G43" s="194"/>
      <c r="H43" s="194"/>
      <c r="I43" s="194"/>
      <c r="J43" s="194"/>
      <c r="K43" s="194"/>
      <c r="L43" s="100"/>
      <c r="M43" s="39"/>
    </row>
    <row r="44" spans="1:13" s="2" customFormat="1" ht="12.75" customHeight="1">
      <c r="A44" s="37"/>
      <c r="B44" s="78">
        <v>29</v>
      </c>
      <c r="C44" s="156" t="str">
        <f>IF('Ordenes de Pago'!C40&gt;0,'Ordenes de Pago'!C40,"")</f>
        <v/>
      </c>
      <c r="D44" s="158" t="str">
        <f>IF('Ordenes de Pago'!D40&gt;0,'Ordenes de Pago'!D40,"")</f>
        <v>--------------------------------------------------------</v>
      </c>
      <c r="E44" s="156" t="str">
        <f>IF('Ordenes de Pago'!E40&gt;0,'Ordenes de Pago'!E40,"")</f>
        <v/>
      </c>
      <c r="F44" s="194"/>
      <c r="G44" s="194"/>
      <c r="H44" s="194"/>
      <c r="I44" s="194"/>
      <c r="J44" s="194"/>
      <c r="K44" s="194"/>
      <c r="L44" s="100"/>
      <c r="M44" s="39"/>
    </row>
    <row r="45" spans="1:13" s="2" customFormat="1" ht="12.75" customHeight="1">
      <c r="A45" s="37"/>
      <c r="B45" s="78">
        <v>30</v>
      </c>
      <c r="C45" s="156" t="str">
        <f>IF('Ordenes de Pago'!C41&gt;0,'Ordenes de Pago'!C41,"")</f>
        <v/>
      </c>
      <c r="D45" s="158" t="str">
        <f>IF('Ordenes de Pago'!D41&gt;0,'Ordenes de Pago'!D41,"")</f>
        <v>--------------------------------------------------------</v>
      </c>
      <c r="E45" s="156" t="str">
        <f>IF('Ordenes de Pago'!E41&gt;0,'Ordenes de Pago'!E41,"")</f>
        <v/>
      </c>
      <c r="F45" s="194"/>
      <c r="G45" s="194"/>
      <c r="H45" s="194"/>
      <c r="I45" s="194"/>
      <c r="J45" s="194"/>
      <c r="K45" s="194"/>
      <c r="L45" s="100"/>
      <c r="M45" s="39"/>
    </row>
    <row r="46" spans="1:13" s="2" customFormat="1" ht="12.75" customHeight="1">
      <c r="A46" s="37"/>
      <c r="B46" s="78">
        <v>31</v>
      </c>
      <c r="C46" s="156" t="str">
        <f>IF('Ordenes de Pago'!C42&gt;0,'Ordenes de Pago'!C42,"")</f>
        <v/>
      </c>
      <c r="D46" s="158" t="str">
        <f>IF('Ordenes de Pago'!D42&gt;0,'Ordenes de Pago'!D42,"")</f>
        <v>--------------------------------------------------------</v>
      </c>
      <c r="E46" s="156" t="str">
        <f>IF('Ordenes de Pago'!E42&gt;0,'Ordenes de Pago'!E42,"")</f>
        <v/>
      </c>
      <c r="F46" s="194"/>
      <c r="G46" s="194"/>
      <c r="H46" s="194"/>
      <c r="I46" s="194"/>
      <c r="J46" s="194"/>
      <c r="K46" s="194"/>
      <c r="L46" s="100"/>
      <c r="M46" s="39"/>
    </row>
    <row r="47" spans="1:13" s="2" customFormat="1" ht="12.75" customHeight="1">
      <c r="A47" s="37"/>
      <c r="B47" s="78">
        <v>32</v>
      </c>
      <c r="C47" s="156" t="str">
        <f>IF('Ordenes de Pago'!C43&gt;0,'Ordenes de Pago'!C43,"")</f>
        <v/>
      </c>
      <c r="D47" s="158" t="str">
        <f>IF('Ordenes de Pago'!D43&gt;0,'Ordenes de Pago'!D43,"")</f>
        <v>--------------------------------------------------------</v>
      </c>
      <c r="E47" s="156" t="str">
        <f>IF('Ordenes de Pago'!E43&gt;0,'Ordenes de Pago'!E43,"")</f>
        <v/>
      </c>
      <c r="F47" s="194"/>
      <c r="G47" s="194"/>
      <c r="H47" s="194"/>
      <c r="I47" s="194"/>
      <c r="J47" s="194"/>
      <c r="K47" s="194"/>
      <c r="L47" s="100"/>
      <c r="M47" s="39"/>
    </row>
    <row r="48" spans="1:13" s="2" customFormat="1" ht="12.75" customHeight="1">
      <c r="A48" s="37"/>
      <c r="B48" s="78">
        <v>33</v>
      </c>
      <c r="C48" s="156" t="str">
        <f>IF('Ordenes de Pago'!C44&gt;0,'Ordenes de Pago'!C44,"")</f>
        <v/>
      </c>
      <c r="D48" s="158" t="str">
        <f>IF('Ordenes de Pago'!D44&gt;0,'Ordenes de Pago'!D44,"")</f>
        <v>--------------------------------------------------------</v>
      </c>
      <c r="E48" s="156" t="str">
        <f>IF('Ordenes de Pago'!E44&gt;0,'Ordenes de Pago'!E44,"")</f>
        <v/>
      </c>
      <c r="F48" s="194"/>
      <c r="G48" s="194"/>
      <c r="H48" s="194"/>
      <c r="I48" s="194"/>
      <c r="J48" s="194"/>
      <c r="K48" s="194"/>
      <c r="L48" s="100"/>
      <c r="M48" s="39"/>
    </row>
    <row r="49" spans="1:15" s="2" customFormat="1" ht="12.75" customHeight="1">
      <c r="A49" s="37"/>
      <c r="B49" s="78">
        <v>34</v>
      </c>
      <c r="C49" s="156" t="str">
        <f>IF('Ordenes de Pago'!C45&gt;0,'Ordenes de Pago'!C45,"")</f>
        <v/>
      </c>
      <c r="D49" s="158" t="str">
        <f>IF('Ordenes de Pago'!D45&gt;0,'Ordenes de Pago'!D45,"")</f>
        <v>--------------------------------------------------------</v>
      </c>
      <c r="E49" s="156" t="str">
        <f>IF('Ordenes de Pago'!E45&gt;0,'Ordenes de Pago'!E45,"")</f>
        <v/>
      </c>
      <c r="F49" s="194"/>
      <c r="G49" s="194"/>
      <c r="H49" s="194"/>
      <c r="I49" s="194"/>
      <c r="J49" s="194"/>
      <c r="K49" s="194"/>
      <c r="L49" s="100"/>
      <c r="M49" s="39"/>
    </row>
    <row r="50" spans="1:15" s="2" customFormat="1" ht="12.75" customHeight="1">
      <c r="A50" s="37"/>
      <c r="B50" s="78">
        <v>35</v>
      </c>
      <c r="C50" s="156" t="str">
        <f>IF('Ordenes de Pago'!C46&gt;0,'Ordenes de Pago'!C46,"")</f>
        <v/>
      </c>
      <c r="D50" s="158" t="str">
        <f>IF('Ordenes de Pago'!D46&gt;0,'Ordenes de Pago'!D46,"")</f>
        <v>--------------------------------------------------------</v>
      </c>
      <c r="E50" s="156" t="str">
        <f>IF('Ordenes de Pago'!E46&gt;0,'Ordenes de Pago'!E46,"")</f>
        <v/>
      </c>
      <c r="F50" s="194"/>
      <c r="G50" s="194"/>
      <c r="H50" s="194"/>
      <c r="I50" s="194"/>
      <c r="J50" s="194"/>
      <c r="K50" s="194"/>
      <c r="L50" s="100"/>
      <c r="M50" s="39"/>
    </row>
    <row r="51" spans="1:15" s="2" customFormat="1" ht="12.75" customHeight="1">
      <c r="A51" s="37"/>
      <c r="B51" s="78">
        <v>36</v>
      </c>
      <c r="C51" s="156" t="str">
        <f>IF('Ordenes de Pago'!C47&gt;0,'Ordenes de Pago'!C47,"")</f>
        <v/>
      </c>
      <c r="D51" s="158" t="str">
        <f>IF('Ordenes de Pago'!D47&gt;0,'Ordenes de Pago'!D47,"")</f>
        <v>--------------------------------------------------------</v>
      </c>
      <c r="E51" s="156" t="str">
        <f>IF('Ordenes de Pago'!E47&gt;0,'Ordenes de Pago'!E47,"")</f>
        <v/>
      </c>
      <c r="F51" s="194"/>
      <c r="G51" s="194"/>
      <c r="H51" s="194"/>
      <c r="I51" s="194"/>
      <c r="J51" s="194"/>
      <c r="K51" s="194"/>
      <c r="L51" s="100"/>
      <c r="M51" s="39"/>
    </row>
    <row r="52" spans="1:15" s="2" customFormat="1" ht="12.75" customHeight="1">
      <c r="A52" s="37"/>
      <c r="B52" s="78">
        <v>37</v>
      </c>
      <c r="C52" s="156" t="str">
        <f>IF('Ordenes de Pago'!C48&gt;0,'Ordenes de Pago'!C48,"")</f>
        <v/>
      </c>
      <c r="D52" s="158" t="str">
        <f>IF('Ordenes de Pago'!D48&gt;0,'Ordenes de Pago'!D48,"")</f>
        <v>--------------------------------------------------------</v>
      </c>
      <c r="E52" s="156" t="str">
        <f>IF('Ordenes de Pago'!E48&gt;0,'Ordenes de Pago'!E48,"")</f>
        <v/>
      </c>
      <c r="F52" s="194"/>
      <c r="G52" s="194"/>
      <c r="H52" s="194"/>
      <c r="I52" s="194"/>
      <c r="J52" s="194"/>
      <c r="K52" s="194"/>
      <c r="L52" s="100"/>
      <c r="M52" s="39"/>
    </row>
    <row r="53" spans="1:15" s="2" customFormat="1" ht="12.75" customHeight="1">
      <c r="A53" s="37"/>
      <c r="B53" s="78">
        <v>38</v>
      </c>
      <c r="C53" s="156" t="str">
        <f>IF('Ordenes de Pago'!C49&gt;0,'Ordenes de Pago'!C49,"")</f>
        <v/>
      </c>
      <c r="D53" s="158" t="str">
        <f>IF('Ordenes de Pago'!D49&gt;0,'Ordenes de Pago'!D49,"")</f>
        <v>--------------------------------------------------------</v>
      </c>
      <c r="E53" s="156" t="str">
        <f>IF('Ordenes de Pago'!E49&gt;0,'Ordenes de Pago'!E49,"")</f>
        <v/>
      </c>
      <c r="F53" s="194"/>
      <c r="G53" s="194"/>
      <c r="H53" s="194"/>
      <c r="I53" s="194"/>
      <c r="J53" s="194"/>
      <c r="K53" s="194"/>
      <c r="L53" s="100"/>
      <c r="M53" s="39"/>
    </row>
    <row r="54" spans="1:15" s="2" customFormat="1" ht="12.75" customHeight="1">
      <c r="A54" s="37"/>
      <c r="B54" s="78">
        <v>39</v>
      </c>
      <c r="C54" s="156" t="str">
        <f>IF('Ordenes de Pago'!C50&gt;0,'Ordenes de Pago'!C50,"")</f>
        <v/>
      </c>
      <c r="D54" s="158" t="str">
        <f>IF('Ordenes de Pago'!D50&gt;0,'Ordenes de Pago'!D50,"")</f>
        <v>--------------------------------------------------------</v>
      </c>
      <c r="E54" s="156" t="str">
        <f>IF('Ordenes de Pago'!E50&gt;0,'Ordenes de Pago'!E50,"")</f>
        <v/>
      </c>
      <c r="F54" s="194"/>
      <c r="G54" s="194"/>
      <c r="H54" s="194"/>
      <c r="I54" s="194"/>
      <c r="J54" s="194"/>
      <c r="K54" s="194"/>
      <c r="L54" s="100"/>
      <c r="M54" s="39"/>
    </row>
    <row r="55" spans="1:15" s="2" customFormat="1" ht="12.75" customHeight="1" thickBot="1">
      <c r="A55" s="37"/>
      <c r="B55" s="79">
        <v>40</v>
      </c>
      <c r="C55" s="156" t="str">
        <f>IF('Ordenes de Pago'!C51&gt;0,'Ordenes de Pago'!C51,"")</f>
        <v/>
      </c>
      <c r="D55" s="158" t="str">
        <f>IF('Ordenes de Pago'!D51&gt;0,'Ordenes de Pago'!D51,"")</f>
        <v>--------------------------------------------------------</v>
      </c>
      <c r="E55" s="156" t="str">
        <f>IF('Ordenes de Pago'!E51&gt;0,'Ordenes de Pago'!E51,"")</f>
        <v/>
      </c>
      <c r="F55" s="194"/>
      <c r="G55" s="194"/>
      <c r="H55" s="194"/>
      <c r="I55" s="194"/>
      <c r="J55" s="194"/>
      <c r="K55" s="194"/>
      <c r="L55" s="103"/>
      <c r="M55" s="39"/>
    </row>
    <row r="56" spans="1:15" s="2" customFormat="1" ht="12.75" customHeight="1" thickBot="1">
      <c r="A56" s="37"/>
      <c r="B56" s="170" t="s">
        <v>183</v>
      </c>
      <c r="C56" s="175"/>
      <c r="D56" s="175"/>
      <c r="E56" s="175"/>
      <c r="F56" s="175"/>
      <c r="G56" s="175"/>
      <c r="H56" s="175"/>
      <c r="I56" s="175"/>
      <c r="J56" s="175"/>
      <c r="K56" s="171"/>
      <c r="L56" s="120">
        <f>SUM(L12:L55)</f>
        <v>0</v>
      </c>
      <c r="M56" s="39"/>
      <c r="N56" s="127"/>
      <c r="O56" s="127"/>
    </row>
    <row r="57" spans="1:15" s="2" customFormat="1" ht="12.75" customHeight="1">
      <c r="A57" s="124"/>
      <c r="B57" s="125"/>
      <c r="C57" s="125"/>
      <c r="D57" s="125"/>
      <c r="E57" s="125"/>
      <c r="F57" s="125"/>
      <c r="G57" s="125"/>
      <c r="H57" s="125"/>
      <c r="I57" s="125"/>
      <c r="J57" s="125"/>
      <c r="K57" s="125"/>
      <c r="L57" s="125"/>
      <c r="M57" s="126"/>
    </row>
    <row r="58" spans="1:15" s="2" customFormat="1" ht="12.75" customHeight="1">
      <c r="A58" s="37"/>
      <c r="B58" s="205" t="str">
        <f>CONCATENATE("El Importe Total de la sumatoria de ingresos destinados a los pagos que se informan y rinden en la presente Rendición de Cuentas, asciende a la suma de ",UPPER(NumLetras(L56,"PESO","PESOS",1)),"(",TEXT(L56,"$ #.##0,00"),").")</f>
        <v>El Importe Total de la sumatoria de ingresos destinados a los pagos que se informan y rinden en la presente Rendición de Cuentas, asciende a la suma de PESOS CON 00/100 ($ 0,00).</v>
      </c>
      <c r="C58" s="205"/>
      <c r="D58" s="205"/>
      <c r="E58" s="205"/>
      <c r="F58" s="205"/>
      <c r="G58" s="205"/>
      <c r="H58" s="205"/>
      <c r="I58" s="205"/>
      <c r="J58" s="205"/>
      <c r="K58" s="205"/>
      <c r="L58" s="205"/>
      <c r="M58" s="39"/>
    </row>
    <row r="59" spans="1:15" s="2" customFormat="1" ht="12.75" customHeight="1">
      <c r="A59" s="37"/>
      <c r="B59" s="205"/>
      <c r="C59" s="205"/>
      <c r="D59" s="205"/>
      <c r="E59" s="205"/>
      <c r="F59" s="205"/>
      <c r="G59" s="205"/>
      <c r="H59" s="205"/>
      <c r="I59" s="205"/>
      <c r="J59" s="205"/>
      <c r="K59" s="205"/>
      <c r="L59" s="205"/>
      <c r="M59" s="39"/>
    </row>
    <row r="60" spans="1:15" s="2" customFormat="1" ht="12.75" customHeight="1">
      <c r="A60" s="37"/>
      <c r="B60" s="205"/>
      <c r="C60" s="205"/>
      <c r="D60" s="205"/>
      <c r="E60" s="205"/>
      <c r="F60" s="205"/>
      <c r="G60" s="205"/>
      <c r="H60" s="205"/>
      <c r="I60" s="205"/>
      <c r="J60" s="205"/>
      <c r="K60" s="205"/>
      <c r="L60" s="205"/>
      <c r="M60" s="39"/>
    </row>
    <row r="61" spans="1:15" s="2" customFormat="1" ht="12.75" customHeight="1">
      <c r="A61" s="37"/>
      <c r="B61" s="205"/>
      <c r="C61" s="205"/>
      <c r="D61" s="205"/>
      <c r="E61" s="205"/>
      <c r="F61" s="205"/>
      <c r="G61" s="205"/>
      <c r="H61" s="205"/>
      <c r="I61" s="205"/>
      <c r="J61" s="205"/>
      <c r="K61" s="205"/>
      <c r="L61" s="205"/>
      <c r="M61" s="39"/>
    </row>
    <row r="62" spans="1:15" s="2" customFormat="1" ht="13.5" thickBot="1">
      <c r="A62" s="4"/>
      <c r="B62" s="150"/>
      <c r="C62" s="151"/>
      <c r="D62" s="130"/>
      <c r="E62" s="152"/>
      <c r="F62" s="153"/>
      <c r="G62" s="154"/>
      <c r="H62" s="130"/>
      <c r="I62" s="150"/>
      <c r="J62" s="150"/>
      <c r="K62" s="150"/>
      <c r="L62" s="150"/>
      <c r="M62" s="6"/>
    </row>
    <row r="63" spans="1:15" s="2" customFormat="1" ht="13.5" thickTop="1"/>
    <row r="64" spans="1:15" s="2" customFormat="1" ht="12.75" customHeight="1">
      <c r="A64" s="195" t="s">
        <v>179</v>
      </c>
      <c r="B64" s="196"/>
      <c r="C64" s="196"/>
      <c r="D64" s="196"/>
      <c r="E64" s="196"/>
      <c r="F64" s="196"/>
      <c r="G64" s="196"/>
      <c r="H64" s="196"/>
      <c r="I64" s="196"/>
      <c r="J64" s="196"/>
      <c r="K64" s="196"/>
      <c r="L64" s="196"/>
      <c r="M64" s="197"/>
    </row>
    <row r="65" spans="1:13" s="2" customFormat="1" ht="12.75" customHeight="1" thickBot="1">
      <c r="A65" s="37"/>
      <c r="B65" s="38"/>
      <c r="C65" s="38"/>
      <c r="D65" s="38"/>
      <c r="E65" s="38"/>
      <c r="F65" s="38"/>
      <c r="G65" s="38"/>
      <c r="H65" s="38"/>
      <c r="I65" s="38"/>
      <c r="J65" s="38"/>
      <c r="K65" s="38"/>
      <c r="L65" s="38"/>
      <c r="M65" s="39"/>
    </row>
    <row r="66" spans="1:13" s="2" customFormat="1" ht="13.5" customHeight="1" thickBot="1">
      <c r="A66" s="37"/>
      <c r="B66" s="168" t="s">
        <v>169</v>
      </c>
      <c r="C66" s="170" t="s">
        <v>152</v>
      </c>
      <c r="D66" s="171"/>
      <c r="E66" s="168" t="s">
        <v>185</v>
      </c>
      <c r="F66" s="173" t="s">
        <v>180</v>
      </c>
      <c r="G66" s="173"/>
      <c r="H66" s="173"/>
      <c r="I66" s="173"/>
      <c r="J66" s="173"/>
      <c r="K66" s="173"/>
      <c r="L66" s="174"/>
      <c r="M66" s="39"/>
    </row>
    <row r="67" spans="1:13" s="2" customFormat="1" ht="24.75" thickBot="1">
      <c r="A67" s="37"/>
      <c r="B67" s="169"/>
      <c r="C67" s="76" t="s">
        <v>151</v>
      </c>
      <c r="D67" s="76" t="s">
        <v>153</v>
      </c>
      <c r="E67" s="169"/>
      <c r="F67" s="92" t="s">
        <v>44</v>
      </c>
      <c r="G67" s="92" t="s">
        <v>181</v>
      </c>
      <c r="H67" s="92" t="s">
        <v>44</v>
      </c>
      <c r="I67" s="92" t="s">
        <v>184</v>
      </c>
      <c r="J67" s="92" t="s">
        <v>44</v>
      </c>
      <c r="K67" s="92" t="s">
        <v>182</v>
      </c>
      <c r="L67" s="92" t="s">
        <v>183</v>
      </c>
      <c r="M67" s="39"/>
    </row>
    <row r="68" spans="1:13" s="2" customFormat="1" ht="12.75" customHeight="1">
      <c r="A68" s="37"/>
      <c r="B68" s="77">
        <v>1</v>
      </c>
      <c r="C68" s="108">
        <f>IF('Ordenes de Pago'!C10&gt;0,'Ordenes de Pago'!C10,"")</f>
        <v>5</v>
      </c>
      <c r="D68" s="109" t="str">
        <f>IF('Ordenes de Pago'!D10&gt;0,'Ordenes de Pago'!D10,"")</f>
        <v>D.A. SEC. EST. D/DES Y PART.C.</v>
      </c>
      <c r="E68" s="110" t="str">
        <f>IF('Ordenes de Pago'!E10&gt;0,'Ordenes de Pago'!E10,"")</f>
        <v/>
      </c>
      <c r="F68" s="94"/>
      <c r="G68" s="95"/>
      <c r="H68" s="94">
        <v>45</v>
      </c>
      <c r="I68" s="95"/>
      <c r="J68" s="94"/>
      <c r="K68" s="95"/>
      <c r="L68" s="111">
        <f>+G68+I68+K68</f>
        <v>0</v>
      </c>
      <c r="M68" s="39"/>
    </row>
    <row r="69" spans="1:13" s="2" customFormat="1" ht="12.75" customHeight="1">
      <c r="A69" s="37"/>
      <c r="B69" s="78">
        <v>2</v>
      </c>
      <c r="C69" s="112" t="str">
        <f>IF('Ordenes de Pago'!C11&gt;0,'Ordenes de Pago'!C11,"")</f>
        <v/>
      </c>
      <c r="D69" s="113" t="str">
        <f>IF('Ordenes de Pago'!D11&gt;0,'Ordenes de Pago'!D11,"")</f>
        <v>--------------------------------------------------------</v>
      </c>
      <c r="E69" s="114" t="str">
        <f>IF('Ordenes de Pago'!E11&gt;0,'Ordenes de Pago'!E11,"")</f>
        <v/>
      </c>
      <c r="F69" s="99"/>
      <c r="G69" s="100"/>
      <c r="H69" s="99"/>
      <c r="I69" s="100"/>
      <c r="J69" s="99"/>
      <c r="K69" s="100"/>
      <c r="L69" s="115">
        <f t="shared" ref="L69:L92" si="0">+G69+I69+K69</f>
        <v>0</v>
      </c>
      <c r="M69" s="39"/>
    </row>
    <row r="70" spans="1:13" s="2" customFormat="1" ht="12.75" customHeight="1">
      <c r="A70" s="37"/>
      <c r="B70" s="78">
        <v>3</v>
      </c>
      <c r="C70" s="112" t="str">
        <f>IF('Ordenes de Pago'!C12&gt;0,'Ordenes de Pago'!C12,"")</f>
        <v/>
      </c>
      <c r="D70" s="113" t="str">
        <f>IF('Ordenes de Pago'!D12&gt;0,'Ordenes de Pago'!D12,"")</f>
        <v>--------------------------------------------------------</v>
      </c>
      <c r="E70" s="114" t="str">
        <f>IF('Ordenes de Pago'!E12&gt;0,'Ordenes de Pago'!E12,"")</f>
        <v/>
      </c>
      <c r="F70" s="99"/>
      <c r="G70" s="100"/>
      <c r="H70" s="99"/>
      <c r="I70" s="100"/>
      <c r="J70" s="99"/>
      <c r="K70" s="100"/>
      <c r="L70" s="115">
        <f t="shared" si="0"/>
        <v>0</v>
      </c>
      <c r="M70" s="39"/>
    </row>
    <row r="71" spans="1:13" s="2" customFormat="1" ht="12.75" customHeight="1">
      <c r="A71" s="37"/>
      <c r="B71" s="78">
        <v>4</v>
      </c>
      <c r="C71" s="112" t="str">
        <f>IF('Ordenes de Pago'!C13&gt;0,'Ordenes de Pago'!C13,"")</f>
        <v/>
      </c>
      <c r="D71" s="113" t="str">
        <f>IF('Ordenes de Pago'!D13&gt;0,'Ordenes de Pago'!D13,"")</f>
        <v>--------------------------------------------------------</v>
      </c>
      <c r="E71" s="114" t="str">
        <f>IF('Ordenes de Pago'!E13&gt;0,'Ordenes de Pago'!E13,"")</f>
        <v/>
      </c>
      <c r="F71" s="99"/>
      <c r="G71" s="100"/>
      <c r="H71" s="99"/>
      <c r="I71" s="100"/>
      <c r="J71" s="99"/>
      <c r="K71" s="100"/>
      <c r="L71" s="115">
        <f t="shared" si="0"/>
        <v>0</v>
      </c>
      <c r="M71" s="39"/>
    </row>
    <row r="72" spans="1:13" s="2" customFormat="1" ht="12.75" customHeight="1">
      <c r="A72" s="37"/>
      <c r="B72" s="78">
        <v>5</v>
      </c>
      <c r="C72" s="112" t="str">
        <f>IF('Ordenes de Pago'!C14&gt;0,'Ordenes de Pago'!C14,"")</f>
        <v/>
      </c>
      <c r="D72" s="113" t="str">
        <f>IF('Ordenes de Pago'!D14&gt;0,'Ordenes de Pago'!D14,"")</f>
        <v>--------------------------------------------------------</v>
      </c>
      <c r="E72" s="114" t="str">
        <f>IF('Ordenes de Pago'!E14&gt;0,'Ordenes de Pago'!E14,"")</f>
        <v/>
      </c>
      <c r="F72" s="99"/>
      <c r="G72" s="100"/>
      <c r="H72" s="99"/>
      <c r="I72" s="100"/>
      <c r="J72" s="99"/>
      <c r="K72" s="100"/>
      <c r="L72" s="115">
        <f t="shared" si="0"/>
        <v>0</v>
      </c>
      <c r="M72" s="39"/>
    </row>
    <row r="73" spans="1:13" s="2" customFormat="1" ht="12.75" customHeight="1">
      <c r="A73" s="37"/>
      <c r="B73" s="78">
        <v>6</v>
      </c>
      <c r="C73" s="112" t="str">
        <f>IF('Ordenes de Pago'!C15&gt;0,'Ordenes de Pago'!C15,"")</f>
        <v/>
      </c>
      <c r="D73" s="113" t="str">
        <f>IF('Ordenes de Pago'!D15&gt;0,'Ordenes de Pago'!D15,"")</f>
        <v>--------------------------------------------------------</v>
      </c>
      <c r="E73" s="114" t="str">
        <f>IF('Ordenes de Pago'!E15&gt;0,'Ordenes de Pago'!E15,"")</f>
        <v/>
      </c>
      <c r="F73" s="99"/>
      <c r="G73" s="100"/>
      <c r="H73" s="99"/>
      <c r="I73" s="100"/>
      <c r="J73" s="99"/>
      <c r="K73" s="100"/>
      <c r="L73" s="115">
        <f t="shared" si="0"/>
        <v>0</v>
      </c>
      <c r="M73" s="39"/>
    </row>
    <row r="74" spans="1:13" s="2" customFormat="1" ht="12.75" customHeight="1">
      <c r="A74" s="37"/>
      <c r="B74" s="78">
        <v>7</v>
      </c>
      <c r="C74" s="112" t="str">
        <f>IF('Ordenes de Pago'!C16&gt;0,'Ordenes de Pago'!C16,"")</f>
        <v/>
      </c>
      <c r="D74" s="113" t="str">
        <f>IF('Ordenes de Pago'!D16&gt;0,'Ordenes de Pago'!D16,"")</f>
        <v>--------------------------------------------------------</v>
      </c>
      <c r="E74" s="114" t="str">
        <f>IF('Ordenes de Pago'!E16&gt;0,'Ordenes de Pago'!E16,"")</f>
        <v/>
      </c>
      <c r="F74" s="99"/>
      <c r="G74" s="100"/>
      <c r="H74" s="99"/>
      <c r="I74" s="100"/>
      <c r="J74" s="99"/>
      <c r="K74" s="100"/>
      <c r="L74" s="115">
        <f t="shared" si="0"/>
        <v>0</v>
      </c>
      <c r="M74" s="39"/>
    </row>
    <row r="75" spans="1:13" s="2" customFormat="1" ht="12.75" customHeight="1">
      <c r="A75" s="37"/>
      <c r="B75" s="78">
        <v>8</v>
      </c>
      <c r="C75" s="112" t="str">
        <f>IF('Ordenes de Pago'!C17&gt;0,'Ordenes de Pago'!C17,"")</f>
        <v/>
      </c>
      <c r="D75" s="113" t="str">
        <f>IF('Ordenes de Pago'!D17&gt;0,'Ordenes de Pago'!D17,"")</f>
        <v>--------------------------------------------------------</v>
      </c>
      <c r="E75" s="114" t="str">
        <f>IF('Ordenes de Pago'!E17&gt;0,'Ordenes de Pago'!E17,"")</f>
        <v/>
      </c>
      <c r="F75" s="99"/>
      <c r="G75" s="100"/>
      <c r="H75" s="99"/>
      <c r="I75" s="100"/>
      <c r="J75" s="99"/>
      <c r="K75" s="100"/>
      <c r="L75" s="115">
        <f t="shared" si="0"/>
        <v>0</v>
      </c>
      <c r="M75" s="39"/>
    </row>
    <row r="76" spans="1:13" s="2" customFormat="1" ht="12.75" customHeight="1">
      <c r="A76" s="37"/>
      <c r="B76" s="78">
        <v>9</v>
      </c>
      <c r="C76" s="112" t="str">
        <f>IF('Ordenes de Pago'!C18&gt;0,'Ordenes de Pago'!C18,"")</f>
        <v/>
      </c>
      <c r="D76" s="113" t="str">
        <f>IF('Ordenes de Pago'!D18&gt;0,'Ordenes de Pago'!D18,"")</f>
        <v>--------------------------------------------------------</v>
      </c>
      <c r="E76" s="114" t="str">
        <f>IF('Ordenes de Pago'!E18&gt;0,'Ordenes de Pago'!E18,"")</f>
        <v/>
      </c>
      <c r="F76" s="99"/>
      <c r="G76" s="100"/>
      <c r="H76" s="99"/>
      <c r="I76" s="100"/>
      <c r="J76" s="99"/>
      <c r="K76" s="100"/>
      <c r="L76" s="115">
        <f t="shared" si="0"/>
        <v>0</v>
      </c>
      <c r="M76" s="39"/>
    </row>
    <row r="77" spans="1:13" s="2" customFormat="1" ht="12.75" customHeight="1">
      <c r="A77" s="37"/>
      <c r="B77" s="78">
        <v>10</v>
      </c>
      <c r="C77" s="112" t="str">
        <f>IF('Ordenes de Pago'!C19&gt;0,'Ordenes de Pago'!C19,"")</f>
        <v/>
      </c>
      <c r="D77" s="113" t="str">
        <f>IF('Ordenes de Pago'!D19&gt;0,'Ordenes de Pago'!D19,"")</f>
        <v>--------------------------------------------------------</v>
      </c>
      <c r="E77" s="114" t="str">
        <f>IF('Ordenes de Pago'!E19&gt;0,'Ordenes de Pago'!E19,"")</f>
        <v/>
      </c>
      <c r="F77" s="99"/>
      <c r="G77" s="100"/>
      <c r="H77" s="99"/>
      <c r="I77" s="100"/>
      <c r="J77" s="99"/>
      <c r="K77" s="100"/>
      <c r="L77" s="115">
        <f t="shared" si="0"/>
        <v>0</v>
      </c>
      <c r="M77" s="39"/>
    </row>
    <row r="78" spans="1:13" s="2" customFormat="1" ht="12.75" customHeight="1">
      <c r="A78" s="37"/>
      <c r="B78" s="78">
        <v>11</v>
      </c>
      <c r="C78" s="112" t="str">
        <f>IF('Ordenes de Pago'!C20&gt;0,'Ordenes de Pago'!C20,"")</f>
        <v/>
      </c>
      <c r="D78" s="113" t="str">
        <f>IF('Ordenes de Pago'!D20&gt;0,'Ordenes de Pago'!D20,"")</f>
        <v>--------------------------------------------------------</v>
      </c>
      <c r="E78" s="114" t="str">
        <f>IF('Ordenes de Pago'!E20&gt;0,'Ordenes de Pago'!E20,"")</f>
        <v/>
      </c>
      <c r="F78" s="99"/>
      <c r="G78" s="100"/>
      <c r="H78" s="99"/>
      <c r="I78" s="100"/>
      <c r="J78" s="99"/>
      <c r="K78" s="100"/>
      <c r="L78" s="115">
        <f t="shared" si="0"/>
        <v>0</v>
      </c>
      <c r="M78" s="39"/>
    </row>
    <row r="79" spans="1:13" s="2" customFormat="1" ht="12.75" customHeight="1">
      <c r="A79" s="37"/>
      <c r="B79" s="78">
        <v>12</v>
      </c>
      <c r="C79" s="112" t="str">
        <f>IF('Ordenes de Pago'!C21&gt;0,'Ordenes de Pago'!C21,"")</f>
        <v/>
      </c>
      <c r="D79" s="113" t="str">
        <f>IF('Ordenes de Pago'!D21&gt;0,'Ordenes de Pago'!D21,"")</f>
        <v>--------------------------------------------------------</v>
      </c>
      <c r="E79" s="114" t="str">
        <f>IF('Ordenes de Pago'!E21&gt;0,'Ordenes de Pago'!E21,"")</f>
        <v/>
      </c>
      <c r="F79" s="99"/>
      <c r="G79" s="100"/>
      <c r="H79" s="99"/>
      <c r="I79" s="100"/>
      <c r="J79" s="99"/>
      <c r="K79" s="100"/>
      <c r="L79" s="115">
        <f t="shared" si="0"/>
        <v>0</v>
      </c>
      <c r="M79" s="39"/>
    </row>
    <row r="80" spans="1:13" s="2" customFormat="1" ht="12.75" customHeight="1">
      <c r="A80" s="37"/>
      <c r="B80" s="78">
        <v>13</v>
      </c>
      <c r="C80" s="112" t="str">
        <f>IF('Ordenes de Pago'!C22&gt;0,'Ordenes de Pago'!C22,"")</f>
        <v/>
      </c>
      <c r="D80" s="113" t="str">
        <f>IF('Ordenes de Pago'!D22&gt;0,'Ordenes de Pago'!D22,"")</f>
        <v>--------------------------------------------------------</v>
      </c>
      <c r="E80" s="114" t="str">
        <f>IF('Ordenes de Pago'!E22&gt;0,'Ordenes de Pago'!E22,"")</f>
        <v/>
      </c>
      <c r="F80" s="99"/>
      <c r="G80" s="100"/>
      <c r="H80" s="99"/>
      <c r="I80" s="100"/>
      <c r="J80" s="99"/>
      <c r="K80" s="100"/>
      <c r="L80" s="115">
        <f t="shared" si="0"/>
        <v>0</v>
      </c>
      <c r="M80" s="39"/>
    </row>
    <row r="81" spans="1:13" s="2" customFormat="1" ht="12.75" customHeight="1">
      <c r="A81" s="37"/>
      <c r="B81" s="78">
        <v>14</v>
      </c>
      <c r="C81" s="112" t="str">
        <f>IF('Ordenes de Pago'!C23&gt;0,'Ordenes de Pago'!C23,"")</f>
        <v/>
      </c>
      <c r="D81" s="113" t="str">
        <f>IF('Ordenes de Pago'!D23&gt;0,'Ordenes de Pago'!D23,"")</f>
        <v>--------------------------------------------------------</v>
      </c>
      <c r="E81" s="114" t="str">
        <f>IF('Ordenes de Pago'!E23&gt;0,'Ordenes de Pago'!E23,"")</f>
        <v/>
      </c>
      <c r="F81" s="99"/>
      <c r="G81" s="100"/>
      <c r="H81" s="99"/>
      <c r="I81" s="100"/>
      <c r="J81" s="99"/>
      <c r="K81" s="100"/>
      <c r="L81" s="115">
        <f t="shared" si="0"/>
        <v>0</v>
      </c>
      <c r="M81" s="39"/>
    </row>
    <row r="82" spans="1:13" s="2" customFormat="1" ht="12.75" customHeight="1">
      <c r="A82" s="37"/>
      <c r="B82" s="78">
        <v>15</v>
      </c>
      <c r="C82" s="112" t="str">
        <f>IF('Ordenes de Pago'!C24&gt;0,'Ordenes de Pago'!C24,"")</f>
        <v/>
      </c>
      <c r="D82" s="113" t="str">
        <f>IF('Ordenes de Pago'!D24&gt;0,'Ordenes de Pago'!D24,"")</f>
        <v>--------------------------------------------------------</v>
      </c>
      <c r="E82" s="114" t="str">
        <f>IF('Ordenes de Pago'!E24&gt;0,'Ordenes de Pago'!E24,"")</f>
        <v/>
      </c>
      <c r="F82" s="99"/>
      <c r="G82" s="100"/>
      <c r="H82" s="99"/>
      <c r="I82" s="100"/>
      <c r="J82" s="99"/>
      <c r="K82" s="100"/>
      <c r="L82" s="115">
        <f t="shared" si="0"/>
        <v>0</v>
      </c>
      <c r="M82" s="39"/>
    </row>
    <row r="83" spans="1:13" s="2" customFormat="1" ht="12.75" customHeight="1">
      <c r="A83" s="37"/>
      <c r="B83" s="78">
        <v>16</v>
      </c>
      <c r="C83" s="112" t="str">
        <f>IF('Ordenes de Pago'!C25&gt;0,'Ordenes de Pago'!C25,"")</f>
        <v/>
      </c>
      <c r="D83" s="113" t="str">
        <f>IF('Ordenes de Pago'!D25&gt;0,'Ordenes de Pago'!D25,"")</f>
        <v>--------------------------------------------------------</v>
      </c>
      <c r="E83" s="114" t="str">
        <f>IF('Ordenes de Pago'!E25&gt;0,'Ordenes de Pago'!E25,"")</f>
        <v/>
      </c>
      <c r="F83" s="99"/>
      <c r="G83" s="100"/>
      <c r="H83" s="99"/>
      <c r="I83" s="100"/>
      <c r="J83" s="99"/>
      <c r="K83" s="100"/>
      <c r="L83" s="115">
        <f t="shared" si="0"/>
        <v>0</v>
      </c>
      <c r="M83" s="39"/>
    </row>
    <row r="84" spans="1:13" s="2" customFormat="1" ht="12.75" customHeight="1">
      <c r="A84" s="37"/>
      <c r="B84" s="78">
        <v>17</v>
      </c>
      <c r="C84" s="112" t="str">
        <f>IF('Ordenes de Pago'!C26&gt;0,'Ordenes de Pago'!C26,"")</f>
        <v/>
      </c>
      <c r="D84" s="113" t="str">
        <f>IF('Ordenes de Pago'!D26&gt;0,'Ordenes de Pago'!D26,"")</f>
        <v>--------------------------------------------------------</v>
      </c>
      <c r="E84" s="114" t="str">
        <f>IF('Ordenes de Pago'!E26&gt;0,'Ordenes de Pago'!E26,"")</f>
        <v/>
      </c>
      <c r="F84" s="99"/>
      <c r="G84" s="100"/>
      <c r="H84" s="99"/>
      <c r="I84" s="100"/>
      <c r="J84" s="99"/>
      <c r="K84" s="100"/>
      <c r="L84" s="115">
        <f t="shared" si="0"/>
        <v>0</v>
      </c>
      <c r="M84" s="39"/>
    </row>
    <row r="85" spans="1:13" s="2" customFormat="1" ht="12.75" customHeight="1">
      <c r="A85" s="37"/>
      <c r="B85" s="78">
        <v>18</v>
      </c>
      <c r="C85" s="112" t="str">
        <f>IF('Ordenes de Pago'!C27&gt;0,'Ordenes de Pago'!C27,"")</f>
        <v/>
      </c>
      <c r="D85" s="113" t="str">
        <f>IF('Ordenes de Pago'!D27&gt;0,'Ordenes de Pago'!D27,"")</f>
        <v>--------------------------------------------------------</v>
      </c>
      <c r="E85" s="114" t="str">
        <f>IF('Ordenes de Pago'!E27&gt;0,'Ordenes de Pago'!E27,"")</f>
        <v/>
      </c>
      <c r="F85" s="99"/>
      <c r="G85" s="100"/>
      <c r="H85" s="99"/>
      <c r="I85" s="100"/>
      <c r="J85" s="99"/>
      <c r="K85" s="100"/>
      <c r="L85" s="115">
        <f t="shared" si="0"/>
        <v>0</v>
      </c>
      <c r="M85" s="39"/>
    </row>
    <row r="86" spans="1:13" s="2" customFormat="1" ht="12.75" customHeight="1">
      <c r="A86" s="37"/>
      <c r="B86" s="78">
        <v>19</v>
      </c>
      <c r="C86" s="112" t="str">
        <f>IF('Ordenes de Pago'!C28&gt;0,'Ordenes de Pago'!C28,"")</f>
        <v/>
      </c>
      <c r="D86" s="113" t="str">
        <f>IF('Ordenes de Pago'!D28&gt;0,'Ordenes de Pago'!D28,"")</f>
        <v>--------------------------------------------------------</v>
      </c>
      <c r="E86" s="114" t="str">
        <f>IF('Ordenes de Pago'!E28&gt;0,'Ordenes de Pago'!E28,"")</f>
        <v/>
      </c>
      <c r="F86" s="99"/>
      <c r="G86" s="100"/>
      <c r="H86" s="99"/>
      <c r="I86" s="100"/>
      <c r="J86" s="99"/>
      <c r="K86" s="100"/>
      <c r="L86" s="115">
        <f t="shared" si="0"/>
        <v>0</v>
      </c>
      <c r="M86" s="39"/>
    </row>
    <row r="87" spans="1:13" s="2" customFormat="1" ht="12.75" customHeight="1">
      <c r="A87" s="37"/>
      <c r="B87" s="78">
        <v>20</v>
      </c>
      <c r="C87" s="112" t="str">
        <f>IF('Ordenes de Pago'!C29&gt;0,'Ordenes de Pago'!C29,"")</f>
        <v/>
      </c>
      <c r="D87" s="113" t="str">
        <f>IF('Ordenes de Pago'!D29&gt;0,'Ordenes de Pago'!D29,"")</f>
        <v>--------------------------------------------------------</v>
      </c>
      <c r="E87" s="114" t="str">
        <f>IF('Ordenes de Pago'!E29&gt;0,'Ordenes de Pago'!E29,"")</f>
        <v/>
      </c>
      <c r="F87" s="99"/>
      <c r="G87" s="100"/>
      <c r="H87" s="99"/>
      <c r="I87" s="100"/>
      <c r="J87" s="99"/>
      <c r="K87" s="100"/>
      <c r="L87" s="115">
        <f t="shared" si="0"/>
        <v>0</v>
      </c>
      <c r="M87" s="39"/>
    </row>
    <row r="88" spans="1:13" s="2" customFormat="1" ht="12.75" customHeight="1">
      <c r="A88" s="37"/>
      <c r="B88" s="78">
        <v>21</v>
      </c>
      <c r="C88" s="112" t="str">
        <f>IF('Ordenes de Pago'!C30&gt;0,'Ordenes de Pago'!C30,"")</f>
        <v/>
      </c>
      <c r="D88" s="113" t="str">
        <f>IF('Ordenes de Pago'!D30&gt;0,'Ordenes de Pago'!D30,"")</f>
        <v>--------------------------------------------------------</v>
      </c>
      <c r="E88" s="114" t="str">
        <f>IF('Ordenes de Pago'!E30&gt;0,'Ordenes de Pago'!E30,"")</f>
        <v/>
      </c>
      <c r="F88" s="99"/>
      <c r="G88" s="100"/>
      <c r="H88" s="99"/>
      <c r="I88" s="100"/>
      <c r="J88" s="99"/>
      <c r="K88" s="100"/>
      <c r="L88" s="115">
        <f t="shared" si="0"/>
        <v>0</v>
      </c>
      <c r="M88" s="39"/>
    </row>
    <row r="89" spans="1:13" s="2" customFormat="1" ht="12.75" customHeight="1">
      <c r="A89" s="37"/>
      <c r="B89" s="78">
        <v>22</v>
      </c>
      <c r="C89" s="112" t="str">
        <f>IF('Ordenes de Pago'!C31&gt;0,'Ordenes de Pago'!C31,"")</f>
        <v/>
      </c>
      <c r="D89" s="113" t="str">
        <f>IF('Ordenes de Pago'!D31&gt;0,'Ordenes de Pago'!D31,"")</f>
        <v>--------------------------------------------------------</v>
      </c>
      <c r="E89" s="114" t="str">
        <f>IF('Ordenes de Pago'!E31&gt;0,'Ordenes de Pago'!E31,"")</f>
        <v/>
      </c>
      <c r="F89" s="99"/>
      <c r="G89" s="100"/>
      <c r="H89" s="99"/>
      <c r="I89" s="100"/>
      <c r="J89" s="99"/>
      <c r="K89" s="100"/>
      <c r="L89" s="115">
        <f t="shared" si="0"/>
        <v>0</v>
      </c>
      <c r="M89" s="39"/>
    </row>
    <row r="90" spans="1:13" s="2" customFormat="1" ht="12.75" customHeight="1">
      <c r="A90" s="37"/>
      <c r="B90" s="78">
        <v>23</v>
      </c>
      <c r="C90" s="112" t="str">
        <f>IF('Ordenes de Pago'!C32&gt;0,'Ordenes de Pago'!C32,"")</f>
        <v/>
      </c>
      <c r="D90" s="113" t="str">
        <f>IF('Ordenes de Pago'!D32&gt;0,'Ordenes de Pago'!D32,"")</f>
        <v>--------------------------------------------------------</v>
      </c>
      <c r="E90" s="114" t="str">
        <f>IF('Ordenes de Pago'!E32&gt;0,'Ordenes de Pago'!E32,"")</f>
        <v/>
      </c>
      <c r="F90" s="99"/>
      <c r="G90" s="100"/>
      <c r="H90" s="99"/>
      <c r="I90" s="100"/>
      <c r="J90" s="99"/>
      <c r="K90" s="100"/>
      <c r="L90" s="115">
        <f t="shared" si="0"/>
        <v>0</v>
      </c>
      <c r="M90" s="39"/>
    </row>
    <row r="91" spans="1:13" s="2" customFormat="1" ht="12.75" customHeight="1">
      <c r="A91" s="37"/>
      <c r="B91" s="78">
        <v>24</v>
      </c>
      <c r="C91" s="112" t="str">
        <f>IF('Ordenes de Pago'!C33&gt;0,'Ordenes de Pago'!C33,"")</f>
        <v/>
      </c>
      <c r="D91" s="113" t="str">
        <f>IF('Ordenes de Pago'!D33&gt;0,'Ordenes de Pago'!D33,"")</f>
        <v>--------------------------------------------------------</v>
      </c>
      <c r="E91" s="114" t="str">
        <f>IF('Ordenes de Pago'!E33&gt;0,'Ordenes de Pago'!E33,"")</f>
        <v/>
      </c>
      <c r="F91" s="99"/>
      <c r="G91" s="100"/>
      <c r="H91" s="99"/>
      <c r="I91" s="100"/>
      <c r="J91" s="99"/>
      <c r="K91" s="100"/>
      <c r="L91" s="115">
        <f t="shared" si="0"/>
        <v>0</v>
      </c>
      <c r="M91" s="39"/>
    </row>
    <row r="92" spans="1:13" s="2" customFormat="1" ht="12.75" customHeight="1">
      <c r="A92" s="37"/>
      <c r="B92" s="78">
        <v>25</v>
      </c>
      <c r="C92" s="112" t="str">
        <f>IF('Ordenes de Pago'!C34&gt;0,'Ordenes de Pago'!C34,"")</f>
        <v/>
      </c>
      <c r="D92" s="113" t="str">
        <f>IF('Ordenes de Pago'!D34&gt;0,'Ordenes de Pago'!D34,"")</f>
        <v>--------------------------------------------------------</v>
      </c>
      <c r="E92" s="114" t="str">
        <f>IF('Ordenes de Pago'!E34&gt;0,'Ordenes de Pago'!E34,"")</f>
        <v/>
      </c>
      <c r="F92" s="99"/>
      <c r="G92" s="100"/>
      <c r="H92" s="99"/>
      <c r="I92" s="100"/>
      <c r="J92" s="99"/>
      <c r="K92" s="100"/>
      <c r="L92" s="115">
        <f t="shared" si="0"/>
        <v>0</v>
      </c>
      <c r="M92" s="39"/>
    </row>
    <row r="93" spans="1:13" s="2" customFormat="1" ht="13.5" thickBot="1">
      <c r="A93" s="4"/>
      <c r="B93" s="150"/>
      <c r="C93" s="151"/>
      <c r="D93" s="130"/>
      <c r="E93" s="152"/>
      <c r="F93" s="153"/>
      <c r="G93" s="154"/>
      <c r="H93" s="130"/>
      <c r="I93" s="150"/>
      <c r="J93" s="150"/>
      <c r="K93" s="150"/>
      <c r="L93" s="150"/>
      <c r="M93" s="6"/>
    </row>
    <row r="94" spans="1:13" s="2" customFormat="1" ht="13.5" thickTop="1"/>
    <row r="95" spans="1:13" s="2" customFormat="1" ht="12.75" customHeight="1">
      <c r="A95" s="195" t="s">
        <v>224</v>
      </c>
      <c r="B95" s="196"/>
      <c r="C95" s="196"/>
      <c r="D95" s="196"/>
      <c r="E95" s="196"/>
      <c r="F95" s="196"/>
      <c r="G95" s="196"/>
      <c r="H95" s="196"/>
      <c r="I95" s="196"/>
      <c r="J95" s="196"/>
      <c r="K95" s="196"/>
      <c r="L95" s="196"/>
      <c r="M95" s="197"/>
    </row>
    <row r="96" spans="1:13" s="2" customFormat="1" ht="12.75" customHeight="1">
      <c r="A96" s="133"/>
      <c r="B96" s="134"/>
      <c r="C96" s="134"/>
      <c r="D96" s="134"/>
      <c r="E96" s="134"/>
      <c r="F96" s="134"/>
      <c r="G96" s="134"/>
      <c r="H96" s="134"/>
      <c r="I96" s="134"/>
      <c r="J96" s="134"/>
      <c r="K96" s="134"/>
      <c r="L96" s="134"/>
      <c r="M96" s="135"/>
    </row>
    <row r="97" spans="1:13" s="2" customFormat="1" ht="12.75" customHeight="1">
      <c r="A97" s="37"/>
      <c r="B97" s="78">
        <v>26</v>
      </c>
      <c r="C97" s="112">
        <f>IF('Ordenes de Pago'!C37&gt;0,'Ordenes de Pago'!C37,"")</f>
        <v>6</v>
      </c>
      <c r="D97" s="113" t="str">
        <f>IF('Ordenes de Pago'!D37&gt;0,'Ordenes de Pago'!D37,"")</f>
        <v>D.P.A. MTRIO. GOB.JUST.Y D.H.</v>
      </c>
      <c r="E97" s="114" t="str">
        <f>IF('Ordenes de Pago'!E37&gt;0,'Ordenes de Pago'!E37,"")</f>
        <v/>
      </c>
      <c r="F97" s="99"/>
      <c r="G97" s="100"/>
      <c r="H97" s="99"/>
      <c r="I97" s="100"/>
      <c r="J97" s="99"/>
      <c r="K97" s="100"/>
      <c r="L97" s="115">
        <f t="shared" ref="L97:L111" si="1">+G97+I97+K97</f>
        <v>0</v>
      </c>
      <c r="M97" s="39"/>
    </row>
    <row r="98" spans="1:13" s="2" customFormat="1" ht="12.75" customHeight="1">
      <c r="A98" s="37"/>
      <c r="B98" s="78">
        <v>27</v>
      </c>
      <c r="C98" s="112" t="str">
        <f>IF('Ordenes de Pago'!C38&gt;0,'Ordenes de Pago'!C38,"")</f>
        <v/>
      </c>
      <c r="D98" s="113" t="str">
        <f>IF('Ordenes de Pago'!D38&gt;0,'Ordenes de Pago'!D38,"")</f>
        <v>--------------------------------------------------------</v>
      </c>
      <c r="E98" s="114" t="str">
        <f>IF('Ordenes de Pago'!E38&gt;0,'Ordenes de Pago'!E38,"")</f>
        <v/>
      </c>
      <c r="F98" s="99"/>
      <c r="G98" s="100"/>
      <c r="H98" s="99"/>
      <c r="I98" s="100"/>
      <c r="J98" s="99"/>
      <c r="K98" s="100"/>
      <c r="L98" s="115">
        <f t="shared" si="1"/>
        <v>0</v>
      </c>
      <c r="M98" s="39"/>
    </row>
    <row r="99" spans="1:13" s="2" customFormat="1" ht="12.75" customHeight="1">
      <c r="A99" s="37"/>
      <c r="B99" s="78">
        <v>28</v>
      </c>
      <c r="C99" s="112" t="str">
        <f>IF('Ordenes de Pago'!C39&gt;0,'Ordenes de Pago'!C39,"")</f>
        <v/>
      </c>
      <c r="D99" s="113" t="str">
        <f>IF('Ordenes de Pago'!D39&gt;0,'Ordenes de Pago'!D39,"")</f>
        <v>--------------------------------------------------------</v>
      </c>
      <c r="E99" s="114" t="str">
        <f>IF('Ordenes de Pago'!E39&gt;0,'Ordenes de Pago'!E39,"")</f>
        <v/>
      </c>
      <c r="F99" s="99"/>
      <c r="G99" s="100"/>
      <c r="H99" s="99"/>
      <c r="I99" s="100"/>
      <c r="J99" s="99"/>
      <c r="K99" s="100"/>
      <c r="L99" s="115">
        <f t="shared" si="1"/>
        <v>0</v>
      </c>
      <c r="M99" s="39"/>
    </row>
    <row r="100" spans="1:13" s="2" customFormat="1" ht="12.75" customHeight="1">
      <c r="A100" s="37"/>
      <c r="B100" s="78">
        <v>29</v>
      </c>
      <c r="C100" s="112" t="str">
        <f>IF('Ordenes de Pago'!C40&gt;0,'Ordenes de Pago'!C40,"")</f>
        <v/>
      </c>
      <c r="D100" s="113" t="str">
        <f>IF('Ordenes de Pago'!D40&gt;0,'Ordenes de Pago'!D40,"")</f>
        <v>--------------------------------------------------------</v>
      </c>
      <c r="E100" s="114" t="str">
        <f>IF('Ordenes de Pago'!E40&gt;0,'Ordenes de Pago'!E40,"")</f>
        <v/>
      </c>
      <c r="F100" s="99"/>
      <c r="G100" s="100"/>
      <c r="H100" s="99"/>
      <c r="I100" s="100"/>
      <c r="J100" s="99"/>
      <c r="K100" s="100"/>
      <c r="L100" s="115">
        <f t="shared" si="1"/>
        <v>0</v>
      </c>
      <c r="M100" s="39"/>
    </row>
    <row r="101" spans="1:13" s="2" customFormat="1" ht="12.75" customHeight="1">
      <c r="A101" s="37"/>
      <c r="B101" s="78">
        <v>30</v>
      </c>
      <c r="C101" s="112" t="str">
        <f>IF('Ordenes de Pago'!C41&gt;0,'Ordenes de Pago'!C41,"")</f>
        <v/>
      </c>
      <c r="D101" s="113" t="str">
        <f>IF('Ordenes de Pago'!D41&gt;0,'Ordenes de Pago'!D41,"")</f>
        <v>--------------------------------------------------------</v>
      </c>
      <c r="E101" s="114" t="str">
        <f>IF('Ordenes de Pago'!E41&gt;0,'Ordenes de Pago'!E41,"")</f>
        <v/>
      </c>
      <c r="F101" s="99"/>
      <c r="G101" s="100"/>
      <c r="H101" s="99"/>
      <c r="I101" s="100"/>
      <c r="J101" s="99"/>
      <c r="K101" s="100"/>
      <c r="L101" s="115">
        <f t="shared" si="1"/>
        <v>0</v>
      </c>
      <c r="M101" s="39"/>
    </row>
    <row r="102" spans="1:13" s="2" customFormat="1" ht="12.75" customHeight="1">
      <c r="A102" s="37"/>
      <c r="B102" s="78">
        <v>31</v>
      </c>
      <c r="C102" s="112" t="str">
        <f>IF('Ordenes de Pago'!C42&gt;0,'Ordenes de Pago'!C42,"")</f>
        <v/>
      </c>
      <c r="D102" s="113" t="str">
        <f>IF('Ordenes de Pago'!D42&gt;0,'Ordenes de Pago'!D42,"")</f>
        <v>--------------------------------------------------------</v>
      </c>
      <c r="E102" s="114" t="str">
        <f>IF('Ordenes de Pago'!E42&gt;0,'Ordenes de Pago'!E42,"")</f>
        <v/>
      </c>
      <c r="F102" s="99"/>
      <c r="G102" s="100"/>
      <c r="H102" s="99"/>
      <c r="I102" s="100"/>
      <c r="J102" s="99"/>
      <c r="K102" s="100"/>
      <c r="L102" s="115">
        <f t="shared" si="1"/>
        <v>0</v>
      </c>
      <c r="M102" s="39"/>
    </row>
    <row r="103" spans="1:13" s="2" customFormat="1" ht="12.75" customHeight="1">
      <c r="A103" s="37"/>
      <c r="B103" s="78">
        <v>32</v>
      </c>
      <c r="C103" s="112" t="str">
        <f>IF('Ordenes de Pago'!C43&gt;0,'Ordenes de Pago'!C43,"")</f>
        <v/>
      </c>
      <c r="D103" s="113" t="str">
        <f>IF('Ordenes de Pago'!D43&gt;0,'Ordenes de Pago'!D43,"")</f>
        <v>--------------------------------------------------------</v>
      </c>
      <c r="E103" s="114" t="str">
        <f>IF('Ordenes de Pago'!E43&gt;0,'Ordenes de Pago'!E43,"")</f>
        <v/>
      </c>
      <c r="F103" s="99"/>
      <c r="G103" s="100"/>
      <c r="H103" s="99"/>
      <c r="I103" s="100"/>
      <c r="J103" s="99"/>
      <c r="K103" s="100"/>
      <c r="L103" s="115">
        <f t="shared" si="1"/>
        <v>0</v>
      </c>
      <c r="M103" s="39"/>
    </row>
    <row r="104" spans="1:13" s="2" customFormat="1" ht="12.75" customHeight="1">
      <c r="A104" s="37"/>
      <c r="B104" s="78">
        <v>33</v>
      </c>
      <c r="C104" s="112" t="str">
        <f>IF('Ordenes de Pago'!C44&gt;0,'Ordenes de Pago'!C44,"")</f>
        <v/>
      </c>
      <c r="D104" s="113" t="str">
        <f>IF('Ordenes de Pago'!D44&gt;0,'Ordenes de Pago'!D44,"")</f>
        <v>--------------------------------------------------------</v>
      </c>
      <c r="E104" s="114" t="str">
        <f>IF('Ordenes de Pago'!E44&gt;0,'Ordenes de Pago'!E44,"")</f>
        <v/>
      </c>
      <c r="F104" s="99"/>
      <c r="G104" s="100"/>
      <c r="H104" s="99"/>
      <c r="I104" s="100"/>
      <c r="J104" s="99"/>
      <c r="K104" s="100"/>
      <c r="L104" s="115">
        <f t="shared" si="1"/>
        <v>0</v>
      </c>
      <c r="M104" s="39"/>
    </row>
    <row r="105" spans="1:13" s="2" customFormat="1" ht="12.75" customHeight="1">
      <c r="A105" s="37"/>
      <c r="B105" s="78">
        <v>34</v>
      </c>
      <c r="C105" s="112" t="str">
        <f>IF('Ordenes de Pago'!C45&gt;0,'Ordenes de Pago'!C45,"")</f>
        <v/>
      </c>
      <c r="D105" s="113" t="str">
        <f>IF('Ordenes de Pago'!D45&gt;0,'Ordenes de Pago'!D45,"")</f>
        <v>--------------------------------------------------------</v>
      </c>
      <c r="E105" s="114" t="str">
        <f>IF('Ordenes de Pago'!E45&gt;0,'Ordenes de Pago'!E45,"")</f>
        <v/>
      </c>
      <c r="F105" s="99"/>
      <c r="G105" s="100"/>
      <c r="H105" s="99"/>
      <c r="I105" s="100"/>
      <c r="J105" s="99"/>
      <c r="K105" s="100"/>
      <c r="L105" s="115">
        <f t="shared" si="1"/>
        <v>0</v>
      </c>
      <c r="M105" s="39"/>
    </row>
    <row r="106" spans="1:13" s="2" customFormat="1" ht="12.75" customHeight="1">
      <c r="A106" s="37"/>
      <c r="B106" s="78">
        <v>35</v>
      </c>
      <c r="C106" s="112" t="str">
        <f>IF('Ordenes de Pago'!C46&gt;0,'Ordenes de Pago'!C46,"")</f>
        <v/>
      </c>
      <c r="D106" s="113" t="str">
        <f>IF('Ordenes de Pago'!D46&gt;0,'Ordenes de Pago'!D46,"")</f>
        <v>--------------------------------------------------------</v>
      </c>
      <c r="E106" s="114" t="str">
        <f>IF('Ordenes de Pago'!E46&gt;0,'Ordenes de Pago'!E46,"")</f>
        <v/>
      </c>
      <c r="F106" s="99"/>
      <c r="G106" s="100"/>
      <c r="H106" s="99"/>
      <c r="I106" s="100"/>
      <c r="J106" s="99"/>
      <c r="K106" s="100"/>
      <c r="L106" s="115">
        <f t="shared" si="1"/>
        <v>0</v>
      </c>
      <c r="M106" s="39"/>
    </row>
    <row r="107" spans="1:13" s="2" customFormat="1" ht="12.75" customHeight="1">
      <c r="A107" s="37"/>
      <c r="B107" s="78">
        <v>36</v>
      </c>
      <c r="C107" s="112" t="str">
        <f>IF('Ordenes de Pago'!C47&gt;0,'Ordenes de Pago'!C47,"")</f>
        <v/>
      </c>
      <c r="D107" s="113" t="str">
        <f>IF('Ordenes de Pago'!D47&gt;0,'Ordenes de Pago'!D47,"")</f>
        <v>--------------------------------------------------------</v>
      </c>
      <c r="E107" s="114" t="str">
        <f>IF('Ordenes de Pago'!E47&gt;0,'Ordenes de Pago'!E47,"")</f>
        <v/>
      </c>
      <c r="F107" s="99"/>
      <c r="G107" s="100"/>
      <c r="H107" s="99"/>
      <c r="I107" s="100"/>
      <c r="J107" s="99"/>
      <c r="K107" s="100"/>
      <c r="L107" s="115">
        <f t="shared" si="1"/>
        <v>0</v>
      </c>
      <c r="M107" s="39"/>
    </row>
    <row r="108" spans="1:13" s="2" customFormat="1" ht="12.75" customHeight="1">
      <c r="A108" s="37"/>
      <c r="B108" s="78">
        <v>37</v>
      </c>
      <c r="C108" s="112" t="str">
        <f>IF('Ordenes de Pago'!C48&gt;0,'Ordenes de Pago'!C48,"")</f>
        <v/>
      </c>
      <c r="D108" s="113" t="str">
        <f>IF('Ordenes de Pago'!D48&gt;0,'Ordenes de Pago'!D48,"")</f>
        <v>--------------------------------------------------------</v>
      </c>
      <c r="E108" s="114" t="str">
        <f>IF('Ordenes de Pago'!E48&gt;0,'Ordenes de Pago'!E48,"")</f>
        <v/>
      </c>
      <c r="F108" s="99"/>
      <c r="G108" s="100"/>
      <c r="H108" s="99"/>
      <c r="I108" s="100"/>
      <c r="J108" s="99"/>
      <c r="K108" s="100"/>
      <c r="L108" s="115">
        <f t="shared" si="1"/>
        <v>0</v>
      </c>
      <c r="M108" s="39"/>
    </row>
    <row r="109" spans="1:13" s="2" customFormat="1" ht="12.75" customHeight="1">
      <c r="A109" s="37"/>
      <c r="B109" s="78">
        <v>38</v>
      </c>
      <c r="C109" s="112" t="str">
        <f>IF('Ordenes de Pago'!C49&gt;0,'Ordenes de Pago'!C49,"")</f>
        <v/>
      </c>
      <c r="D109" s="113" t="str">
        <f>IF('Ordenes de Pago'!D49&gt;0,'Ordenes de Pago'!D49,"")</f>
        <v>--------------------------------------------------------</v>
      </c>
      <c r="E109" s="114" t="str">
        <f>IF('Ordenes de Pago'!E49&gt;0,'Ordenes de Pago'!E49,"")</f>
        <v/>
      </c>
      <c r="F109" s="99"/>
      <c r="G109" s="100"/>
      <c r="H109" s="99"/>
      <c r="I109" s="100"/>
      <c r="J109" s="99"/>
      <c r="K109" s="100"/>
      <c r="L109" s="115">
        <f t="shared" si="1"/>
        <v>0</v>
      </c>
      <c r="M109" s="39"/>
    </row>
    <row r="110" spans="1:13" s="2" customFormat="1" ht="12.75" customHeight="1">
      <c r="A110" s="37"/>
      <c r="B110" s="78">
        <v>39</v>
      </c>
      <c r="C110" s="112" t="str">
        <f>IF('Ordenes de Pago'!C50&gt;0,'Ordenes de Pago'!C50,"")</f>
        <v/>
      </c>
      <c r="D110" s="113" t="str">
        <f>IF('Ordenes de Pago'!D50&gt;0,'Ordenes de Pago'!D50,"")</f>
        <v>--------------------------------------------------------</v>
      </c>
      <c r="E110" s="114" t="str">
        <f>IF('Ordenes de Pago'!E50&gt;0,'Ordenes de Pago'!E50,"")</f>
        <v/>
      </c>
      <c r="F110" s="99"/>
      <c r="G110" s="100"/>
      <c r="H110" s="99"/>
      <c r="I110" s="100"/>
      <c r="J110" s="99"/>
      <c r="K110" s="100"/>
      <c r="L110" s="115">
        <f t="shared" si="1"/>
        <v>0</v>
      </c>
      <c r="M110" s="39"/>
    </row>
    <row r="111" spans="1:13" s="2" customFormat="1" ht="12.75" customHeight="1" thickBot="1">
      <c r="A111" s="37"/>
      <c r="B111" s="79">
        <v>40</v>
      </c>
      <c r="C111" s="116" t="str">
        <f>IF('Ordenes de Pago'!C51&gt;0,'Ordenes de Pago'!C51,"")</f>
        <v/>
      </c>
      <c r="D111" s="117" t="str">
        <f>IF('Ordenes de Pago'!D51&gt;0,'Ordenes de Pago'!D51,"")</f>
        <v>--------------------------------------------------------</v>
      </c>
      <c r="E111" s="118" t="str">
        <f>IF('Ordenes de Pago'!E51&gt;0,'Ordenes de Pago'!E51,"")</f>
        <v/>
      </c>
      <c r="F111" s="102"/>
      <c r="G111" s="103"/>
      <c r="H111" s="102"/>
      <c r="I111" s="103"/>
      <c r="J111" s="102"/>
      <c r="K111" s="103"/>
      <c r="L111" s="119">
        <f t="shared" si="1"/>
        <v>0</v>
      </c>
      <c r="M111" s="39"/>
    </row>
    <row r="112" spans="1:13" s="2" customFormat="1" ht="12.75" customHeight="1" thickBot="1">
      <c r="A112" s="37"/>
      <c r="B112" s="170" t="s">
        <v>41</v>
      </c>
      <c r="C112" s="175"/>
      <c r="D112" s="175"/>
      <c r="E112" s="171"/>
      <c r="F112" s="44"/>
      <c r="G112" s="120">
        <f>SUM(G68:G111)</f>
        <v>0</v>
      </c>
      <c r="H112" s="44"/>
      <c r="I112" s="120">
        <f t="shared" ref="I112:L112" si="2">SUM(I68:I111)</f>
        <v>0</v>
      </c>
      <c r="J112" s="44"/>
      <c r="K112" s="120">
        <f t="shared" si="2"/>
        <v>0</v>
      </c>
      <c r="L112" s="120">
        <f t="shared" si="2"/>
        <v>0</v>
      </c>
      <c r="M112" s="39"/>
    </row>
    <row r="113" spans="1:13" s="2" customFormat="1" ht="12.75" customHeight="1">
      <c r="A113" s="37"/>
      <c r="B113" s="125"/>
      <c r="C113" s="125"/>
      <c r="D113" s="125"/>
      <c r="E113" s="127"/>
      <c r="F113" s="128"/>
      <c r="G113" s="128"/>
      <c r="H113" s="128"/>
      <c r="I113" s="128"/>
      <c r="J113" s="128"/>
      <c r="K113" s="128"/>
      <c r="L113" s="128"/>
      <c r="M113" s="39"/>
    </row>
    <row r="114" spans="1:13" s="2" customFormat="1" ht="12.75" customHeight="1">
      <c r="A114" s="37"/>
      <c r="B114" s="205" t="str">
        <f>CONCATENATE("El Importe Total de la sumatoria de montos pagados que se informan y rinden en la presente Rendición de Cuentas, asciende a la suma de ",UPPER(NumLetras(L112,"PESO","PESOS",1)),"(",TEXT(L112,"$ #.##0,00"),").")</f>
        <v>El Importe Total de la sumatoria de montos pagados que se informan y rinden en la presente Rendición de Cuentas, asciende a la suma de PESOS CON 00/100 ($ 0,00).</v>
      </c>
      <c r="C114" s="205"/>
      <c r="D114" s="205"/>
      <c r="E114" s="205"/>
      <c r="F114" s="205"/>
      <c r="G114" s="205"/>
      <c r="H114" s="205"/>
      <c r="I114" s="205"/>
      <c r="J114" s="205"/>
      <c r="K114" s="205"/>
      <c r="L114" s="205"/>
      <c r="M114" s="39"/>
    </row>
    <row r="115" spans="1:13" s="2" customFormat="1" ht="12.75" customHeight="1">
      <c r="A115" s="37"/>
      <c r="B115" s="205"/>
      <c r="C115" s="205"/>
      <c r="D115" s="205"/>
      <c r="E115" s="205"/>
      <c r="F115" s="205"/>
      <c r="G115" s="205"/>
      <c r="H115" s="205"/>
      <c r="I115" s="205"/>
      <c r="J115" s="205"/>
      <c r="K115" s="205"/>
      <c r="L115" s="205"/>
      <c r="M115" s="39"/>
    </row>
    <row r="116" spans="1:13" s="2" customFormat="1" ht="12.75" customHeight="1">
      <c r="A116" s="37"/>
      <c r="B116" s="205"/>
      <c r="C116" s="205"/>
      <c r="D116" s="205"/>
      <c r="E116" s="205"/>
      <c r="F116" s="205"/>
      <c r="G116" s="205"/>
      <c r="H116" s="205"/>
      <c r="I116" s="205"/>
      <c r="J116" s="205"/>
      <c r="K116" s="205"/>
      <c r="L116" s="205"/>
      <c r="M116" s="39"/>
    </row>
    <row r="117" spans="1:13" s="2" customFormat="1" ht="12.75" customHeight="1">
      <c r="A117" s="37"/>
      <c r="B117" s="205"/>
      <c r="C117" s="205"/>
      <c r="D117" s="205"/>
      <c r="E117" s="205"/>
      <c r="F117" s="205"/>
      <c r="G117" s="205"/>
      <c r="H117" s="205"/>
      <c r="I117" s="205"/>
      <c r="J117" s="205"/>
      <c r="K117" s="205"/>
      <c r="L117" s="205"/>
      <c r="M117" s="39"/>
    </row>
    <row r="118" spans="1:13" s="2" customFormat="1" ht="13.5" thickBot="1">
      <c r="A118" s="4"/>
      <c r="B118" s="150"/>
      <c r="C118" s="151"/>
      <c r="D118" s="130"/>
      <c r="E118" s="152"/>
      <c r="F118" s="153"/>
      <c r="G118" s="154"/>
      <c r="H118" s="130"/>
      <c r="I118" s="150"/>
      <c r="J118" s="150"/>
      <c r="K118" s="150"/>
      <c r="L118" s="150"/>
      <c r="M118" s="6"/>
    </row>
    <row r="119" spans="1:13" s="2" customFormat="1" ht="13.5" thickTop="1"/>
    <row r="120" spans="1:13" s="2" customFormat="1" ht="12.75" customHeight="1">
      <c r="A120" s="195" t="s">
        <v>190</v>
      </c>
      <c r="B120" s="196"/>
      <c r="C120" s="196"/>
      <c r="D120" s="196"/>
      <c r="E120" s="196"/>
      <c r="F120" s="196"/>
      <c r="G120" s="196"/>
      <c r="H120" s="196"/>
      <c r="I120" s="196"/>
      <c r="J120" s="196"/>
      <c r="K120" s="196"/>
      <c r="L120" s="196"/>
      <c r="M120" s="197"/>
    </row>
    <row r="121" spans="1:13" s="2" customFormat="1" ht="12.75" customHeight="1" thickBot="1">
      <c r="A121" s="37"/>
      <c r="B121" s="38"/>
      <c r="C121" s="38"/>
      <c r="D121" s="38"/>
      <c r="E121" s="38"/>
      <c r="F121" s="38"/>
      <c r="G121" s="38"/>
      <c r="H121" s="38"/>
      <c r="I121" s="38"/>
      <c r="J121" s="38"/>
      <c r="K121" s="38"/>
      <c r="L121" s="38"/>
      <c r="M121" s="39"/>
    </row>
    <row r="122" spans="1:13" s="2" customFormat="1" ht="13.5" customHeight="1" thickBot="1">
      <c r="A122" s="37"/>
      <c r="B122" s="168" t="s">
        <v>169</v>
      </c>
      <c r="C122" s="170" t="s">
        <v>152</v>
      </c>
      <c r="D122" s="171"/>
      <c r="E122" s="168" t="s">
        <v>185</v>
      </c>
      <c r="F122" s="173" t="s">
        <v>193</v>
      </c>
      <c r="G122" s="173"/>
      <c r="H122" s="173"/>
      <c r="I122" s="173"/>
      <c r="J122" s="173"/>
      <c r="K122" s="173"/>
      <c r="L122" s="174"/>
      <c r="M122" s="39"/>
    </row>
    <row r="123" spans="1:13" s="2" customFormat="1" ht="24.75" thickBot="1">
      <c r="A123" s="37"/>
      <c r="B123" s="169"/>
      <c r="C123" s="76" t="s">
        <v>151</v>
      </c>
      <c r="D123" s="76" t="s">
        <v>153</v>
      </c>
      <c r="E123" s="169"/>
      <c r="F123" s="92" t="s">
        <v>44</v>
      </c>
      <c r="G123" s="92" t="s">
        <v>191</v>
      </c>
      <c r="H123" s="92" t="s">
        <v>44</v>
      </c>
      <c r="I123" s="92" t="s">
        <v>192</v>
      </c>
      <c r="J123" s="92" t="s">
        <v>44</v>
      </c>
      <c r="K123" s="92" t="s">
        <v>182</v>
      </c>
      <c r="L123" s="92" t="s">
        <v>183</v>
      </c>
      <c r="M123" s="39"/>
    </row>
    <row r="124" spans="1:13" s="2" customFormat="1" ht="12.75" customHeight="1">
      <c r="A124" s="37"/>
      <c r="B124" s="77">
        <v>1</v>
      </c>
      <c r="C124" s="108">
        <f>IF('Ordenes de Pago'!C10&gt;0,'Ordenes de Pago'!C10,"")</f>
        <v>5</v>
      </c>
      <c r="D124" s="109" t="str">
        <f>IF('Ordenes de Pago'!D10&gt;0,'Ordenes de Pago'!D10,"")</f>
        <v>D.A. SEC. EST. D/DES Y PART.C.</v>
      </c>
      <c r="E124" s="110" t="str">
        <f>IF('Ordenes de Pago'!E10&gt;0,'Ordenes de Pago'!E10,"")</f>
        <v/>
      </c>
      <c r="F124" s="94"/>
      <c r="G124" s="95"/>
      <c r="H124" s="94"/>
      <c r="I124" s="95"/>
      <c r="J124" s="94"/>
      <c r="K124" s="95"/>
      <c r="L124" s="111">
        <f>+G124+I124+K124</f>
        <v>0</v>
      </c>
      <c r="M124" s="39"/>
    </row>
    <row r="125" spans="1:13" s="2" customFormat="1" ht="12.75" customHeight="1">
      <c r="A125" s="37"/>
      <c r="B125" s="78">
        <v>2</v>
      </c>
      <c r="C125" s="112" t="str">
        <f>IF('Ordenes de Pago'!C11&gt;0,'Ordenes de Pago'!C11,"")</f>
        <v/>
      </c>
      <c r="D125" s="113" t="str">
        <f>IF('Ordenes de Pago'!D11&gt;0,'Ordenes de Pago'!D11,"")</f>
        <v>--------------------------------------------------------</v>
      </c>
      <c r="E125" s="114" t="str">
        <f>IF('Ordenes de Pago'!E11&gt;0,'Ordenes de Pago'!E11,"")</f>
        <v/>
      </c>
      <c r="F125" s="99"/>
      <c r="G125" s="100"/>
      <c r="H125" s="99"/>
      <c r="I125" s="100"/>
      <c r="J125" s="99"/>
      <c r="K125" s="100"/>
      <c r="L125" s="115">
        <f t="shared" ref="L125:L148" si="3">+G125+I125+K125</f>
        <v>0</v>
      </c>
      <c r="M125" s="39"/>
    </row>
    <row r="126" spans="1:13" s="2" customFormat="1" ht="12.75" customHeight="1">
      <c r="A126" s="37"/>
      <c r="B126" s="78">
        <v>3</v>
      </c>
      <c r="C126" s="112" t="str">
        <f>IF('Ordenes de Pago'!C12&gt;0,'Ordenes de Pago'!C12,"")</f>
        <v/>
      </c>
      <c r="D126" s="113" t="str">
        <f>IF('Ordenes de Pago'!D12&gt;0,'Ordenes de Pago'!D12,"")</f>
        <v>--------------------------------------------------------</v>
      </c>
      <c r="E126" s="114" t="str">
        <f>IF('Ordenes de Pago'!E12&gt;0,'Ordenes de Pago'!E12,"")</f>
        <v/>
      </c>
      <c r="F126" s="99"/>
      <c r="G126" s="100"/>
      <c r="H126" s="99"/>
      <c r="I126" s="100"/>
      <c r="J126" s="99"/>
      <c r="K126" s="100"/>
      <c r="L126" s="115">
        <f t="shared" si="3"/>
        <v>0</v>
      </c>
      <c r="M126" s="39"/>
    </row>
    <row r="127" spans="1:13" s="2" customFormat="1" ht="12.75" customHeight="1">
      <c r="A127" s="37"/>
      <c r="B127" s="78">
        <v>4</v>
      </c>
      <c r="C127" s="112" t="str">
        <f>IF('Ordenes de Pago'!C13&gt;0,'Ordenes de Pago'!C13,"")</f>
        <v/>
      </c>
      <c r="D127" s="113" t="str">
        <f>IF('Ordenes de Pago'!D13&gt;0,'Ordenes de Pago'!D13,"")</f>
        <v>--------------------------------------------------------</v>
      </c>
      <c r="E127" s="114" t="str">
        <f>IF('Ordenes de Pago'!E13&gt;0,'Ordenes de Pago'!E13,"")</f>
        <v/>
      </c>
      <c r="F127" s="99"/>
      <c r="G127" s="100"/>
      <c r="H127" s="99"/>
      <c r="I127" s="100"/>
      <c r="J127" s="99"/>
      <c r="K127" s="100"/>
      <c r="L127" s="115">
        <f t="shared" si="3"/>
        <v>0</v>
      </c>
      <c r="M127" s="39"/>
    </row>
    <row r="128" spans="1:13" s="2" customFormat="1" ht="12.75" customHeight="1">
      <c r="A128" s="37"/>
      <c r="B128" s="78">
        <v>5</v>
      </c>
      <c r="C128" s="112" t="str">
        <f>IF('Ordenes de Pago'!C14&gt;0,'Ordenes de Pago'!C14,"")</f>
        <v/>
      </c>
      <c r="D128" s="113" t="str">
        <f>IF('Ordenes de Pago'!D14&gt;0,'Ordenes de Pago'!D14,"")</f>
        <v>--------------------------------------------------------</v>
      </c>
      <c r="E128" s="114" t="str">
        <f>IF('Ordenes de Pago'!E14&gt;0,'Ordenes de Pago'!E14,"")</f>
        <v/>
      </c>
      <c r="F128" s="99"/>
      <c r="G128" s="100"/>
      <c r="H128" s="99"/>
      <c r="I128" s="100"/>
      <c r="J128" s="99"/>
      <c r="K128" s="100"/>
      <c r="L128" s="115">
        <f t="shared" si="3"/>
        <v>0</v>
      </c>
      <c r="M128" s="39"/>
    </row>
    <row r="129" spans="1:13" s="2" customFormat="1" ht="12.75" customHeight="1">
      <c r="A129" s="37"/>
      <c r="B129" s="78">
        <v>6</v>
      </c>
      <c r="C129" s="112" t="str">
        <f>IF('Ordenes de Pago'!C15&gt;0,'Ordenes de Pago'!C15,"")</f>
        <v/>
      </c>
      <c r="D129" s="113" t="str">
        <f>IF('Ordenes de Pago'!D15&gt;0,'Ordenes de Pago'!D15,"")</f>
        <v>--------------------------------------------------------</v>
      </c>
      <c r="E129" s="114" t="str">
        <f>IF('Ordenes de Pago'!E15&gt;0,'Ordenes de Pago'!E15,"")</f>
        <v/>
      </c>
      <c r="F129" s="99"/>
      <c r="G129" s="100"/>
      <c r="H129" s="99"/>
      <c r="I129" s="100"/>
      <c r="J129" s="99"/>
      <c r="K129" s="100"/>
      <c r="L129" s="115">
        <f t="shared" si="3"/>
        <v>0</v>
      </c>
      <c r="M129" s="39"/>
    </row>
    <row r="130" spans="1:13" s="2" customFormat="1" ht="12.75" customHeight="1">
      <c r="A130" s="37"/>
      <c r="B130" s="78">
        <v>7</v>
      </c>
      <c r="C130" s="112" t="str">
        <f>IF('Ordenes de Pago'!C16&gt;0,'Ordenes de Pago'!C16,"")</f>
        <v/>
      </c>
      <c r="D130" s="113" t="str">
        <f>IF('Ordenes de Pago'!D16&gt;0,'Ordenes de Pago'!D16,"")</f>
        <v>--------------------------------------------------------</v>
      </c>
      <c r="E130" s="114" t="str">
        <f>IF('Ordenes de Pago'!E16&gt;0,'Ordenes de Pago'!E16,"")</f>
        <v/>
      </c>
      <c r="F130" s="99"/>
      <c r="G130" s="100"/>
      <c r="H130" s="99"/>
      <c r="I130" s="100"/>
      <c r="J130" s="99"/>
      <c r="K130" s="100"/>
      <c r="L130" s="115">
        <f t="shared" si="3"/>
        <v>0</v>
      </c>
      <c r="M130" s="39"/>
    </row>
    <row r="131" spans="1:13" s="2" customFormat="1" ht="12.75" customHeight="1">
      <c r="A131" s="37"/>
      <c r="B131" s="78">
        <v>8</v>
      </c>
      <c r="C131" s="112" t="str">
        <f>IF('Ordenes de Pago'!C17&gt;0,'Ordenes de Pago'!C17,"")</f>
        <v/>
      </c>
      <c r="D131" s="113" t="str">
        <f>IF('Ordenes de Pago'!D17&gt;0,'Ordenes de Pago'!D17,"")</f>
        <v>--------------------------------------------------------</v>
      </c>
      <c r="E131" s="114" t="str">
        <f>IF('Ordenes de Pago'!E17&gt;0,'Ordenes de Pago'!E17,"")</f>
        <v/>
      </c>
      <c r="F131" s="99"/>
      <c r="G131" s="100"/>
      <c r="H131" s="99"/>
      <c r="I131" s="100"/>
      <c r="J131" s="99"/>
      <c r="K131" s="100"/>
      <c r="L131" s="115">
        <f t="shared" si="3"/>
        <v>0</v>
      </c>
      <c r="M131" s="39"/>
    </row>
    <row r="132" spans="1:13" s="2" customFormat="1" ht="12.75" customHeight="1">
      <c r="A132" s="37"/>
      <c r="B132" s="78">
        <v>9</v>
      </c>
      <c r="C132" s="112" t="str">
        <f>IF('Ordenes de Pago'!C18&gt;0,'Ordenes de Pago'!C18,"")</f>
        <v/>
      </c>
      <c r="D132" s="113" t="str">
        <f>IF('Ordenes de Pago'!D18&gt;0,'Ordenes de Pago'!D18,"")</f>
        <v>--------------------------------------------------------</v>
      </c>
      <c r="E132" s="114" t="str">
        <f>IF('Ordenes de Pago'!E18&gt;0,'Ordenes de Pago'!E18,"")</f>
        <v/>
      </c>
      <c r="F132" s="99"/>
      <c r="G132" s="100"/>
      <c r="H132" s="99"/>
      <c r="I132" s="100"/>
      <c r="J132" s="99"/>
      <c r="K132" s="100"/>
      <c r="L132" s="115">
        <f t="shared" si="3"/>
        <v>0</v>
      </c>
      <c r="M132" s="39"/>
    </row>
    <row r="133" spans="1:13" s="2" customFormat="1" ht="12.75" customHeight="1">
      <c r="A133" s="37"/>
      <c r="B133" s="78">
        <v>10</v>
      </c>
      <c r="C133" s="112" t="str">
        <f>IF('Ordenes de Pago'!C19&gt;0,'Ordenes de Pago'!C19,"")</f>
        <v/>
      </c>
      <c r="D133" s="113" t="str">
        <f>IF('Ordenes de Pago'!D19&gt;0,'Ordenes de Pago'!D19,"")</f>
        <v>--------------------------------------------------------</v>
      </c>
      <c r="E133" s="114" t="str">
        <f>IF('Ordenes de Pago'!E19&gt;0,'Ordenes de Pago'!E19,"")</f>
        <v/>
      </c>
      <c r="F133" s="99"/>
      <c r="G133" s="100"/>
      <c r="H133" s="99"/>
      <c r="I133" s="100"/>
      <c r="J133" s="99"/>
      <c r="K133" s="100"/>
      <c r="L133" s="115">
        <f t="shared" si="3"/>
        <v>0</v>
      </c>
      <c r="M133" s="39"/>
    </row>
    <row r="134" spans="1:13" s="2" customFormat="1" ht="12.75" customHeight="1">
      <c r="A134" s="37"/>
      <c r="B134" s="78">
        <v>11</v>
      </c>
      <c r="C134" s="112" t="str">
        <f>IF('Ordenes de Pago'!C20&gt;0,'Ordenes de Pago'!C20,"")</f>
        <v/>
      </c>
      <c r="D134" s="113" t="str">
        <f>IF('Ordenes de Pago'!D20&gt;0,'Ordenes de Pago'!D20,"")</f>
        <v>--------------------------------------------------------</v>
      </c>
      <c r="E134" s="114" t="str">
        <f>IF('Ordenes de Pago'!E20&gt;0,'Ordenes de Pago'!E20,"")</f>
        <v/>
      </c>
      <c r="F134" s="99"/>
      <c r="G134" s="100"/>
      <c r="H134" s="99"/>
      <c r="I134" s="100"/>
      <c r="J134" s="99"/>
      <c r="K134" s="100"/>
      <c r="L134" s="115">
        <f t="shared" si="3"/>
        <v>0</v>
      </c>
      <c r="M134" s="39"/>
    </row>
    <row r="135" spans="1:13" s="2" customFormat="1" ht="12.75" customHeight="1">
      <c r="A135" s="37"/>
      <c r="B135" s="78">
        <v>12</v>
      </c>
      <c r="C135" s="112" t="str">
        <f>IF('Ordenes de Pago'!C21&gt;0,'Ordenes de Pago'!C21,"")</f>
        <v/>
      </c>
      <c r="D135" s="113" t="str">
        <f>IF('Ordenes de Pago'!D21&gt;0,'Ordenes de Pago'!D21,"")</f>
        <v>--------------------------------------------------------</v>
      </c>
      <c r="E135" s="114" t="str">
        <f>IF('Ordenes de Pago'!E21&gt;0,'Ordenes de Pago'!E21,"")</f>
        <v/>
      </c>
      <c r="F135" s="99"/>
      <c r="G135" s="100"/>
      <c r="H135" s="99"/>
      <c r="I135" s="100"/>
      <c r="J135" s="99"/>
      <c r="K135" s="100"/>
      <c r="L135" s="115">
        <f t="shared" si="3"/>
        <v>0</v>
      </c>
      <c r="M135" s="39"/>
    </row>
    <row r="136" spans="1:13" s="2" customFormat="1" ht="12.75" customHeight="1">
      <c r="A136" s="37"/>
      <c r="B136" s="78">
        <v>13</v>
      </c>
      <c r="C136" s="112" t="str">
        <f>IF('Ordenes de Pago'!C22&gt;0,'Ordenes de Pago'!C22,"")</f>
        <v/>
      </c>
      <c r="D136" s="113" t="str">
        <f>IF('Ordenes de Pago'!D22&gt;0,'Ordenes de Pago'!D22,"")</f>
        <v>--------------------------------------------------------</v>
      </c>
      <c r="E136" s="114" t="str">
        <f>IF('Ordenes de Pago'!E22&gt;0,'Ordenes de Pago'!E22,"")</f>
        <v/>
      </c>
      <c r="F136" s="99"/>
      <c r="G136" s="100"/>
      <c r="H136" s="99"/>
      <c r="I136" s="100"/>
      <c r="J136" s="99"/>
      <c r="K136" s="100"/>
      <c r="L136" s="115">
        <f t="shared" si="3"/>
        <v>0</v>
      </c>
      <c r="M136" s="39"/>
    </row>
    <row r="137" spans="1:13" s="2" customFormat="1" ht="12.75" customHeight="1">
      <c r="A137" s="37"/>
      <c r="B137" s="78">
        <v>14</v>
      </c>
      <c r="C137" s="112" t="str">
        <f>IF('Ordenes de Pago'!C23&gt;0,'Ordenes de Pago'!C23,"")</f>
        <v/>
      </c>
      <c r="D137" s="113" t="str">
        <f>IF('Ordenes de Pago'!D23&gt;0,'Ordenes de Pago'!D23,"")</f>
        <v>--------------------------------------------------------</v>
      </c>
      <c r="E137" s="114" t="str">
        <f>IF('Ordenes de Pago'!E23&gt;0,'Ordenes de Pago'!E23,"")</f>
        <v/>
      </c>
      <c r="F137" s="99"/>
      <c r="G137" s="100"/>
      <c r="H137" s="99"/>
      <c r="I137" s="100"/>
      <c r="J137" s="99"/>
      <c r="K137" s="100"/>
      <c r="L137" s="115">
        <f t="shared" si="3"/>
        <v>0</v>
      </c>
      <c r="M137" s="39"/>
    </row>
    <row r="138" spans="1:13" s="2" customFormat="1" ht="12.75" customHeight="1">
      <c r="A138" s="37"/>
      <c r="B138" s="78">
        <v>15</v>
      </c>
      <c r="C138" s="112" t="str">
        <f>IF('Ordenes de Pago'!C24&gt;0,'Ordenes de Pago'!C24,"")</f>
        <v/>
      </c>
      <c r="D138" s="113" t="str">
        <f>IF('Ordenes de Pago'!D24&gt;0,'Ordenes de Pago'!D24,"")</f>
        <v>--------------------------------------------------------</v>
      </c>
      <c r="E138" s="114" t="str">
        <f>IF('Ordenes de Pago'!E24&gt;0,'Ordenes de Pago'!E24,"")</f>
        <v/>
      </c>
      <c r="F138" s="99"/>
      <c r="G138" s="100"/>
      <c r="H138" s="99"/>
      <c r="I138" s="100"/>
      <c r="J138" s="99"/>
      <c r="K138" s="100"/>
      <c r="L138" s="115">
        <f t="shared" si="3"/>
        <v>0</v>
      </c>
      <c r="M138" s="39"/>
    </row>
    <row r="139" spans="1:13" s="2" customFormat="1" ht="12.75" customHeight="1">
      <c r="A139" s="37"/>
      <c r="B139" s="78">
        <v>16</v>
      </c>
      <c r="C139" s="112" t="str">
        <f>IF('Ordenes de Pago'!C25&gt;0,'Ordenes de Pago'!C25,"")</f>
        <v/>
      </c>
      <c r="D139" s="113" t="str">
        <f>IF('Ordenes de Pago'!D25&gt;0,'Ordenes de Pago'!D25,"")</f>
        <v>--------------------------------------------------------</v>
      </c>
      <c r="E139" s="114" t="str">
        <f>IF('Ordenes de Pago'!E25&gt;0,'Ordenes de Pago'!E25,"")</f>
        <v/>
      </c>
      <c r="F139" s="99"/>
      <c r="G139" s="100"/>
      <c r="H139" s="99"/>
      <c r="I139" s="100"/>
      <c r="J139" s="99"/>
      <c r="K139" s="100"/>
      <c r="L139" s="115">
        <f t="shared" si="3"/>
        <v>0</v>
      </c>
      <c r="M139" s="39"/>
    </row>
    <row r="140" spans="1:13" s="2" customFormat="1" ht="12.75" customHeight="1">
      <c r="A140" s="37"/>
      <c r="B140" s="78">
        <v>17</v>
      </c>
      <c r="C140" s="112" t="str">
        <f>IF('Ordenes de Pago'!C26&gt;0,'Ordenes de Pago'!C26,"")</f>
        <v/>
      </c>
      <c r="D140" s="113" t="str">
        <f>IF('Ordenes de Pago'!D26&gt;0,'Ordenes de Pago'!D26,"")</f>
        <v>--------------------------------------------------------</v>
      </c>
      <c r="E140" s="114" t="str">
        <f>IF('Ordenes de Pago'!E26&gt;0,'Ordenes de Pago'!E26,"")</f>
        <v/>
      </c>
      <c r="F140" s="99"/>
      <c r="G140" s="100"/>
      <c r="H140" s="99"/>
      <c r="I140" s="100"/>
      <c r="J140" s="99"/>
      <c r="K140" s="100"/>
      <c r="L140" s="115">
        <f t="shared" si="3"/>
        <v>0</v>
      </c>
      <c r="M140" s="39"/>
    </row>
    <row r="141" spans="1:13" s="2" customFormat="1" ht="12.75" customHeight="1">
      <c r="A141" s="37"/>
      <c r="B141" s="78">
        <v>18</v>
      </c>
      <c r="C141" s="112" t="str">
        <f>IF('Ordenes de Pago'!C27&gt;0,'Ordenes de Pago'!C27,"")</f>
        <v/>
      </c>
      <c r="D141" s="113" t="str">
        <f>IF('Ordenes de Pago'!D27&gt;0,'Ordenes de Pago'!D27,"")</f>
        <v>--------------------------------------------------------</v>
      </c>
      <c r="E141" s="114" t="str">
        <f>IF('Ordenes de Pago'!E27&gt;0,'Ordenes de Pago'!E27,"")</f>
        <v/>
      </c>
      <c r="F141" s="99"/>
      <c r="G141" s="100"/>
      <c r="H141" s="99"/>
      <c r="I141" s="100"/>
      <c r="J141" s="99"/>
      <c r="K141" s="100"/>
      <c r="L141" s="115">
        <f t="shared" si="3"/>
        <v>0</v>
      </c>
      <c r="M141" s="39"/>
    </row>
    <row r="142" spans="1:13" s="2" customFormat="1" ht="12.75" customHeight="1">
      <c r="A142" s="37"/>
      <c r="B142" s="78">
        <v>19</v>
      </c>
      <c r="C142" s="112" t="str">
        <f>IF('Ordenes de Pago'!C28&gt;0,'Ordenes de Pago'!C28,"")</f>
        <v/>
      </c>
      <c r="D142" s="113" t="str">
        <f>IF('Ordenes de Pago'!D28&gt;0,'Ordenes de Pago'!D28,"")</f>
        <v>--------------------------------------------------------</v>
      </c>
      <c r="E142" s="114" t="str">
        <f>IF('Ordenes de Pago'!E28&gt;0,'Ordenes de Pago'!E28,"")</f>
        <v/>
      </c>
      <c r="F142" s="99"/>
      <c r="G142" s="100"/>
      <c r="H142" s="99"/>
      <c r="I142" s="100"/>
      <c r="J142" s="99"/>
      <c r="K142" s="100"/>
      <c r="L142" s="115">
        <f t="shared" si="3"/>
        <v>0</v>
      </c>
      <c r="M142" s="39"/>
    </row>
    <row r="143" spans="1:13" s="2" customFormat="1" ht="12.75" customHeight="1">
      <c r="A143" s="37"/>
      <c r="B143" s="78">
        <v>20</v>
      </c>
      <c r="C143" s="112" t="str">
        <f>IF('Ordenes de Pago'!C29&gt;0,'Ordenes de Pago'!C29,"")</f>
        <v/>
      </c>
      <c r="D143" s="113" t="str">
        <f>IF('Ordenes de Pago'!D29&gt;0,'Ordenes de Pago'!D29,"")</f>
        <v>--------------------------------------------------------</v>
      </c>
      <c r="E143" s="114" t="str">
        <f>IF('Ordenes de Pago'!E29&gt;0,'Ordenes de Pago'!E29,"")</f>
        <v/>
      </c>
      <c r="F143" s="99"/>
      <c r="G143" s="100"/>
      <c r="H143" s="99"/>
      <c r="I143" s="100"/>
      <c r="J143" s="99"/>
      <c r="K143" s="100"/>
      <c r="L143" s="115">
        <f t="shared" si="3"/>
        <v>0</v>
      </c>
      <c r="M143" s="39"/>
    </row>
    <row r="144" spans="1:13" s="2" customFormat="1" ht="12.75" customHeight="1">
      <c r="A144" s="37"/>
      <c r="B144" s="78">
        <v>21</v>
      </c>
      <c r="C144" s="112" t="str">
        <f>IF('Ordenes de Pago'!C30&gt;0,'Ordenes de Pago'!C30,"")</f>
        <v/>
      </c>
      <c r="D144" s="113" t="str">
        <f>IF('Ordenes de Pago'!D30&gt;0,'Ordenes de Pago'!D30,"")</f>
        <v>--------------------------------------------------------</v>
      </c>
      <c r="E144" s="114" t="str">
        <f>IF('Ordenes de Pago'!E30&gt;0,'Ordenes de Pago'!E30,"")</f>
        <v/>
      </c>
      <c r="F144" s="99"/>
      <c r="G144" s="100"/>
      <c r="H144" s="99"/>
      <c r="I144" s="100"/>
      <c r="J144" s="99"/>
      <c r="K144" s="100"/>
      <c r="L144" s="115">
        <f t="shared" si="3"/>
        <v>0</v>
      </c>
      <c r="M144" s="39"/>
    </row>
    <row r="145" spans="1:13" s="2" customFormat="1" ht="12.75" customHeight="1">
      <c r="A145" s="37"/>
      <c r="B145" s="78">
        <v>22</v>
      </c>
      <c r="C145" s="112" t="str">
        <f>IF('Ordenes de Pago'!C31&gt;0,'Ordenes de Pago'!C31,"")</f>
        <v/>
      </c>
      <c r="D145" s="113" t="str">
        <f>IF('Ordenes de Pago'!D31&gt;0,'Ordenes de Pago'!D31,"")</f>
        <v>--------------------------------------------------------</v>
      </c>
      <c r="E145" s="114" t="str">
        <f>IF('Ordenes de Pago'!E31&gt;0,'Ordenes de Pago'!E31,"")</f>
        <v/>
      </c>
      <c r="F145" s="99"/>
      <c r="G145" s="100"/>
      <c r="H145" s="99"/>
      <c r="I145" s="100"/>
      <c r="J145" s="99"/>
      <c r="K145" s="100"/>
      <c r="L145" s="115">
        <f t="shared" si="3"/>
        <v>0</v>
      </c>
      <c r="M145" s="39"/>
    </row>
    <row r="146" spans="1:13" s="2" customFormat="1" ht="12.75" customHeight="1">
      <c r="A146" s="37"/>
      <c r="B146" s="78">
        <v>23</v>
      </c>
      <c r="C146" s="112" t="str">
        <f>IF('Ordenes de Pago'!C32&gt;0,'Ordenes de Pago'!C32,"")</f>
        <v/>
      </c>
      <c r="D146" s="113" t="str">
        <f>IF('Ordenes de Pago'!D32&gt;0,'Ordenes de Pago'!D32,"")</f>
        <v>--------------------------------------------------------</v>
      </c>
      <c r="E146" s="114" t="str">
        <f>IF('Ordenes de Pago'!E32&gt;0,'Ordenes de Pago'!E32,"")</f>
        <v/>
      </c>
      <c r="F146" s="99"/>
      <c r="G146" s="100"/>
      <c r="H146" s="99"/>
      <c r="I146" s="100"/>
      <c r="J146" s="99"/>
      <c r="K146" s="100"/>
      <c r="L146" s="115">
        <f t="shared" si="3"/>
        <v>0</v>
      </c>
      <c r="M146" s="39"/>
    </row>
    <row r="147" spans="1:13" s="2" customFormat="1" ht="12.75" customHeight="1">
      <c r="A147" s="37"/>
      <c r="B147" s="78">
        <v>24</v>
      </c>
      <c r="C147" s="112" t="str">
        <f>IF('Ordenes de Pago'!C33&gt;0,'Ordenes de Pago'!C33,"")</f>
        <v/>
      </c>
      <c r="D147" s="113" t="str">
        <f>IF('Ordenes de Pago'!D33&gt;0,'Ordenes de Pago'!D33,"")</f>
        <v>--------------------------------------------------------</v>
      </c>
      <c r="E147" s="114" t="str">
        <f>IF('Ordenes de Pago'!E33&gt;0,'Ordenes de Pago'!E33,"")</f>
        <v/>
      </c>
      <c r="F147" s="99"/>
      <c r="G147" s="100"/>
      <c r="H147" s="99"/>
      <c r="I147" s="100"/>
      <c r="J147" s="99"/>
      <c r="K147" s="100"/>
      <c r="L147" s="115">
        <f t="shared" si="3"/>
        <v>0</v>
      </c>
      <c r="M147" s="39"/>
    </row>
    <row r="148" spans="1:13" s="2" customFormat="1" ht="12.75" customHeight="1">
      <c r="A148" s="37"/>
      <c r="B148" s="78">
        <v>25</v>
      </c>
      <c r="C148" s="112" t="str">
        <f>IF('Ordenes de Pago'!C34&gt;0,'Ordenes de Pago'!C34,"")</f>
        <v/>
      </c>
      <c r="D148" s="113" t="str">
        <f>IF('Ordenes de Pago'!D34&gt;0,'Ordenes de Pago'!D34,"")</f>
        <v>--------------------------------------------------------</v>
      </c>
      <c r="E148" s="114" t="str">
        <f>IF('Ordenes de Pago'!E34&gt;0,'Ordenes de Pago'!E34,"")</f>
        <v/>
      </c>
      <c r="F148" s="99"/>
      <c r="G148" s="100"/>
      <c r="H148" s="99"/>
      <c r="I148" s="100"/>
      <c r="J148" s="99"/>
      <c r="K148" s="100"/>
      <c r="L148" s="115">
        <f t="shared" si="3"/>
        <v>0</v>
      </c>
      <c r="M148" s="39"/>
    </row>
    <row r="149" spans="1:13" s="2" customFormat="1" ht="13.5" thickBot="1">
      <c r="A149" s="4"/>
      <c r="B149" s="150"/>
      <c r="C149" s="151"/>
      <c r="D149" s="130"/>
      <c r="E149" s="152"/>
      <c r="F149" s="153"/>
      <c r="G149" s="154"/>
      <c r="H149" s="130"/>
      <c r="I149" s="150"/>
      <c r="J149" s="150"/>
      <c r="K149" s="150"/>
      <c r="L149" s="150"/>
      <c r="M149" s="6"/>
    </row>
    <row r="150" spans="1:13" s="2" customFormat="1" ht="13.5" thickTop="1"/>
    <row r="151" spans="1:13" s="2" customFormat="1" ht="12.75" customHeight="1">
      <c r="A151" s="195" t="s">
        <v>225</v>
      </c>
      <c r="B151" s="196"/>
      <c r="C151" s="196"/>
      <c r="D151" s="196"/>
      <c r="E151" s="196"/>
      <c r="F151" s="196"/>
      <c r="G151" s="196"/>
      <c r="H151" s="196"/>
      <c r="I151" s="196"/>
      <c r="J151" s="196"/>
      <c r="K151" s="196"/>
      <c r="L151" s="196"/>
      <c r="M151" s="197"/>
    </row>
    <row r="152" spans="1:13" s="2" customFormat="1" ht="12.75" customHeight="1">
      <c r="A152" s="133"/>
      <c r="B152" s="134"/>
      <c r="C152" s="134"/>
      <c r="D152" s="134"/>
      <c r="E152" s="134"/>
      <c r="F152" s="134"/>
      <c r="G152" s="134"/>
      <c r="H152" s="134"/>
      <c r="I152" s="134"/>
      <c r="J152" s="134"/>
      <c r="K152" s="134"/>
      <c r="L152" s="134"/>
      <c r="M152" s="135"/>
    </row>
    <row r="153" spans="1:13" s="2" customFormat="1" ht="12.75" customHeight="1">
      <c r="A153" s="37"/>
      <c r="B153" s="78">
        <v>26</v>
      </c>
      <c r="C153" s="112">
        <f>IF('Ordenes de Pago'!C37&gt;0,'Ordenes de Pago'!C37,"")</f>
        <v>6</v>
      </c>
      <c r="D153" s="113" t="str">
        <f>IF('Ordenes de Pago'!D37&gt;0,'Ordenes de Pago'!D37,"")</f>
        <v>D.P.A. MTRIO. GOB.JUST.Y D.H.</v>
      </c>
      <c r="E153" s="114" t="str">
        <f>IF('Ordenes de Pago'!E37&gt;0,'Ordenes de Pago'!E37,"")</f>
        <v/>
      </c>
      <c r="F153" s="99"/>
      <c r="G153" s="100"/>
      <c r="H153" s="99"/>
      <c r="I153" s="100"/>
      <c r="J153" s="99"/>
      <c r="K153" s="100"/>
      <c r="L153" s="115">
        <f t="shared" ref="L153:L167" si="4">+G153+I153+K153</f>
        <v>0</v>
      </c>
      <c r="M153" s="39"/>
    </row>
    <row r="154" spans="1:13" s="2" customFormat="1" ht="12.75" customHeight="1">
      <c r="A154" s="37"/>
      <c r="B154" s="78">
        <v>27</v>
      </c>
      <c r="C154" s="112" t="str">
        <f>IF('Ordenes de Pago'!C38&gt;0,'Ordenes de Pago'!C38,"")</f>
        <v/>
      </c>
      <c r="D154" s="113" t="str">
        <f>IF('Ordenes de Pago'!D38&gt;0,'Ordenes de Pago'!D38,"")</f>
        <v>--------------------------------------------------------</v>
      </c>
      <c r="E154" s="114" t="str">
        <f>IF('Ordenes de Pago'!E38&gt;0,'Ordenes de Pago'!E38,"")</f>
        <v/>
      </c>
      <c r="F154" s="99"/>
      <c r="G154" s="100"/>
      <c r="H154" s="99"/>
      <c r="I154" s="100"/>
      <c r="J154" s="99"/>
      <c r="K154" s="100"/>
      <c r="L154" s="115">
        <f t="shared" si="4"/>
        <v>0</v>
      </c>
      <c r="M154" s="39"/>
    </row>
    <row r="155" spans="1:13" s="2" customFormat="1" ht="12.75" customHeight="1">
      <c r="A155" s="37"/>
      <c r="B155" s="78">
        <v>28</v>
      </c>
      <c r="C155" s="112" t="str">
        <f>IF('Ordenes de Pago'!C39&gt;0,'Ordenes de Pago'!C39,"")</f>
        <v/>
      </c>
      <c r="D155" s="113" t="str">
        <f>IF('Ordenes de Pago'!D39&gt;0,'Ordenes de Pago'!D39,"")</f>
        <v>--------------------------------------------------------</v>
      </c>
      <c r="E155" s="114" t="str">
        <f>IF('Ordenes de Pago'!E39&gt;0,'Ordenes de Pago'!E39,"")</f>
        <v/>
      </c>
      <c r="F155" s="99"/>
      <c r="G155" s="100"/>
      <c r="H155" s="99"/>
      <c r="I155" s="100"/>
      <c r="J155" s="99"/>
      <c r="K155" s="100"/>
      <c r="L155" s="115">
        <f t="shared" si="4"/>
        <v>0</v>
      </c>
      <c r="M155" s="39"/>
    </row>
    <row r="156" spans="1:13" s="2" customFormat="1" ht="12.75" customHeight="1">
      <c r="A156" s="37"/>
      <c r="B156" s="78">
        <v>29</v>
      </c>
      <c r="C156" s="112" t="str">
        <f>IF('Ordenes de Pago'!C40&gt;0,'Ordenes de Pago'!C40,"")</f>
        <v/>
      </c>
      <c r="D156" s="113" t="str">
        <f>IF('Ordenes de Pago'!D40&gt;0,'Ordenes de Pago'!D40,"")</f>
        <v>--------------------------------------------------------</v>
      </c>
      <c r="E156" s="114" t="str">
        <f>IF('Ordenes de Pago'!E40&gt;0,'Ordenes de Pago'!E40,"")</f>
        <v/>
      </c>
      <c r="F156" s="99"/>
      <c r="G156" s="100"/>
      <c r="H156" s="99"/>
      <c r="I156" s="100"/>
      <c r="J156" s="99"/>
      <c r="K156" s="100"/>
      <c r="L156" s="115">
        <f t="shared" si="4"/>
        <v>0</v>
      </c>
      <c r="M156" s="39"/>
    </row>
    <row r="157" spans="1:13" s="2" customFormat="1" ht="12.75" customHeight="1">
      <c r="A157" s="37"/>
      <c r="B157" s="78">
        <v>30</v>
      </c>
      <c r="C157" s="112" t="str">
        <f>IF('Ordenes de Pago'!C41&gt;0,'Ordenes de Pago'!C41,"")</f>
        <v/>
      </c>
      <c r="D157" s="113" t="str">
        <f>IF('Ordenes de Pago'!D41&gt;0,'Ordenes de Pago'!D41,"")</f>
        <v>--------------------------------------------------------</v>
      </c>
      <c r="E157" s="114" t="str">
        <f>IF('Ordenes de Pago'!E41&gt;0,'Ordenes de Pago'!E41,"")</f>
        <v/>
      </c>
      <c r="F157" s="99"/>
      <c r="G157" s="100"/>
      <c r="H157" s="99"/>
      <c r="I157" s="100"/>
      <c r="J157" s="99"/>
      <c r="K157" s="100"/>
      <c r="L157" s="115">
        <f t="shared" si="4"/>
        <v>0</v>
      </c>
      <c r="M157" s="39"/>
    </row>
    <row r="158" spans="1:13" s="2" customFormat="1" ht="12.75" customHeight="1">
      <c r="A158" s="37"/>
      <c r="B158" s="78">
        <v>31</v>
      </c>
      <c r="C158" s="112" t="str">
        <f>IF('Ordenes de Pago'!C42&gt;0,'Ordenes de Pago'!C42,"")</f>
        <v/>
      </c>
      <c r="D158" s="113" t="str">
        <f>IF('Ordenes de Pago'!D42&gt;0,'Ordenes de Pago'!D42,"")</f>
        <v>--------------------------------------------------------</v>
      </c>
      <c r="E158" s="114" t="str">
        <f>IF('Ordenes de Pago'!E42&gt;0,'Ordenes de Pago'!E42,"")</f>
        <v/>
      </c>
      <c r="F158" s="99"/>
      <c r="G158" s="100"/>
      <c r="H158" s="99"/>
      <c r="I158" s="100"/>
      <c r="J158" s="99"/>
      <c r="K158" s="100"/>
      <c r="L158" s="115">
        <f t="shared" si="4"/>
        <v>0</v>
      </c>
      <c r="M158" s="39"/>
    </row>
    <row r="159" spans="1:13" s="2" customFormat="1" ht="12.75" customHeight="1">
      <c r="A159" s="37"/>
      <c r="B159" s="78">
        <v>32</v>
      </c>
      <c r="C159" s="112" t="str">
        <f>IF('Ordenes de Pago'!C43&gt;0,'Ordenes de Pago'!C43,"")</f>
        <v/>
      </c>
      <c r="D159" s="113" t="str">
        <f>IF('Ordenes de Pago'!D43&gt;0,'Ordenes de Pago'!D43,"")</f>
        <v>--------------------------------------------------------</v>
      </c>
      <c r="E159" s="114" t="str">
        <f>IF('Ordenes de Pago'!E43&gt;0,'Ordenes de Pago'!E43,"")</f>
        <v/>
      </c>
      <c r="F159" s="99"/>
      <c r="G159" s="100"/>
      <c r="H159" s="99"/>
      <c r="I159" s="100"/>
      <c r="J159" s="99"/>
      <c r="K159" s="100"/>
      <c r="L159" s="115">
        <f t="shared" si="4"/>
        <v>0</v>
      </c>
      <c r="M159" s="39"/>
    </row>
    <row r="160" spans="1:13" s="2" customFormat="1" ht="12.75" customHeight="1">
      <c r="A160" s="37"/>
      <c r="B160" s="78">
        <v>33</v>
      </c>
      <c r="C160" s="112" t="str">
        <f>IF('Ordenes de Pago'!C44&gt;0,'Ordenes de Pago'!C44,"")</f>
        <v/>
      </c>
      <c r="D160" s="113" t="str">
        <f>IF('Ordenes de Pago'!D44&gt;0,'Ordenes de Pago'!D44,"")</f>
        <v>--------------------------------------------------------</v>
      </c>
      <c r="E160" s="114" t="str">
        <f>IF('Ordenes de Pago'!E44&gt;0,'Ordenes de Pago'!E44,"")</f>
        <v/>
      </c>
      <c r="F160" s="99"/>
      <c r="G160" s="100"/>
      <c r="H160" s="99"/>
      <c r="I160" s="100"/>
      <c r="J160" s="99"/>
      <c r="K160" s="100"/>
      <c r="L160" s="115">
        <f t="shared" si="4"/>
        <v>0</v>
      </c>
      <c r="M160" s="39"/>
    </row>
    <row r="161" spans="1:13" s="2" customFormat="1" ht="12.75" customHeight="1">
      <c r="A161" s="37"/>
      <c r="B161" s="78">
        <v>34</v>
      </c>
      <c r="C161" s="112" t="str">
        <f>IF('Ordenes de Pago'!C45&gt;0,'Ordenes de Pago'!C45,"")</f>
        <v/>
      </c>
      <c r="D161" s="113" t="str">
        <f>IF('Ordenes de Pago'!D45&gt;0,'Ordenes de Pago'!D45,"")</f>
        <v>--------------------------------------------------------</v>
      </c>
      <c r="E161" s="114" t="str">
        <f>IF('Ordenes de Pago'!E45&gt;0,'Ordenes de Pago'!E45,"")</f>
        <v/>
      </c>
      <c r="F161" s="99"/>
      <c r="G161" s="100"/>
      <c r="H161" s="99"/>
      <c r="I161" s="100"/>
      <c r="J161" s="99"/>
      <c r="K161" s="100"/>
      <c r="L161" s="115">
        <f t="shared" si="4"/>
        <v>0</v>
      </c>
      <c r="M161" s="39"/>
    </row>
    <row r="162" spans="1:13" s="2" customFormat="1" ht="12.75" customHeight="1">
      <c r="A162" s="37"/>
      <c r="B162" s="78">
        <v>35</v>
      </c>
      <c r="C162" s="112" t="str">
        <f>IF('Ordenes de Pago'!C46&gt;0,'Ordenes de Pago'!C46,"")</f>
        <v/>
      </c>
      <c r="D162" s="113" t="str">
        <f>IF('Ordenes de Pago'!D46&gt;0,'Ordenes de Pago'!D46,"")</f>
        <v>--------------------------------------------------------</v>
      </c>
      <c r="E162" s="114" t="str">
        <f>IF('Ordenes de Pago'!E46&gt;0,'Ordenes de Pago'!E46,"")</f>
        <v/>
      </c>
      <c r="F162" s="99"/>
      <c r="G162" s="100"/>
      <c r="H162" s="99"/>
      <c r="I162" s="100"/>
      <c r="J162" s="99"/>
      <c r="K162" s="100"/>
      <c r="L162" s="115">
        <f t="shared" si="4"/>
        <v>0</v>
      </c>
      <c r="M162" s="39"/>
    </row>
    <row r="163" spans="1:13" s="2" customFormat="1" ht="12.75" customHeight="1">
      <c r="A163" s="37"/>
      <c r="B163" s="78">
        <v>36</v>
      </c>
      <c r="C163" s="112" t="str">
        <f>IF('Ordenes de Pago'!C47&gt;0,'Ordenes de Pago'!C47,"")</f>
        <v/>
      </c>
      <c r="D163" s="113" t="str">
        <f>IF('Ordenes de Pago'!D47&gt;0,'Ordenes de Pago'!D47,"")</f>
        <v>--------------------------------------------------------</v>
      </c>
      <c r="E163" s="114" t="str">
        <f>IF('Ordenes de Pago'!E47&gt;0,'Ordenes de Pago'!E47,"")</f>
        <v/>
      </c>
      <c r="F163" s="99"/>
      <c r="G163" s="100"/>
      <c r="H163" s="99"/>
      <c r="I163" s="100"/>
      <c r="J163" s="99"/>
      <c r="K163" s="100"/>
      <c r="L163" s="115">
        <f t="shared" si="4"/>
        <v>0</v>
      </c>
      <c r="M163" s="39"/>
    </row>
    <row r="164" spans="1:13" s="2" customFormat="1" ht="12.75" customHeight="1">
      <c r="A164" s="37"/>
      <c r="B164" s="78">
        <v>37</v>
      </c>
      <c r="C164" s="112" t="str">
        <f>IF('Ordenes de Pago'!C48&gt;0,'Ordenes de Pago'!C48,"")</f>
        <v/>
      </c>
      <c r="D164" s="113" t="str">
        <f>IF('Ordenes de Pago'!D48&gt;0,'Ordenes de Pago'!D48,"")</f>
        <v>--------------------------------------------------------</v>
      </c>
      <c r="E164" s="114" t="str">
        <f>IF('Ordenes de Pago'!E48&gt;0,'Ordenes de Pago'!E48,"")</f>
        <v/>
      </c>
      <c r="F164" s="99"/>
      <c r="G164" s="100"/>
      <c r="H164" s="99"/>
      <c r="I164" s="100"/>
      <c r="J164" s="99"/>
      <c r="K164" s="100"/>
      <c r="L164" s="115">
        <f t="shared" si="4"/>
        <v>0</v>
      </c>
      <c r="M164" s="39"/>
    </row>
    <row r="165" spans="1:13" s="2" customFormat="1" ht="12.75" customHeight="1">
      <c r="A165" s="37"/>
      <c r="B165" s="78">
        <v>38</v>
      </c>
      <c r="C165" s="112" t="str">
        <f>IF('Ordenes de Pago'!C49&gt;0,'Ordenes de Pago'!C49,"")</f>
        <v/>
      </c>
      <c r="D165" s="113" t="str">
        <f>IF('Ordenes de Pago'!D49&gt;0,'Ordenes de Pago'!D49,"")</f>
        <v>--------------------------------------------------------</v>
      </c>
      <c r="E165" s="114" t="str">
        <f>IF('Ordenes de Pago'!E49&gt;0,'Ordenes de Pago'!E49,"")</f>
        <v/>
      </c>
      <c r="F165" s="99"/>
      <c r="G165" s="100"/>
      <c r="H165" s="99"/>
      <c r="I165" s="100"/>
      <c r="J165" s="99"/>
      <c r="K165" s="100"/>
      <c r="L165" s="115">
        <f t="shared" si="4"/>
        <v>0</v>
      </c>
      <c r="M165" s="39"/>
    </row>
    <row r="166" spans="1:13" s="2" customFormat="1" ht="12.75" customHeight="1">
      <c r="A166" s="37"/>
      <c r="B166" s="78">
        <v>39</v>
      </c>
      <c r="C166" s="112" t="str">
        <f>IF('Ordenes de Pago'!C50&gt;0,'Ordenes de Pago'!C50,"")</f>
        <v/>
      </c>
      <c r="D166" s="113" t="str">
        <f>IF('Ordenes de Pago'!D50&gt;0,'Ordenes de Pago'!D50,"")</f>
        <v>--------------------------------------------------------</v>
      </c>
      <c r="E166" s="114" t="str">
        <f>IF('Ordenes de Pago'!E50&gt;0,'Ordenes de Pago'!E50,"")</f>
        <v/>
      </c>
      <c r="F166" s="99"/>
      <c r="G166" s="100"/>
      <c r="H166" s="99"/>
      <c r="I166" s="100"/>
      <c r="J166" s="99"/>
      <c r="K166" s="100"/>
      <c r="L166" s="115">
        <f t="shared" si="4"/>
        <v>0</v>
      </c>
      <c r="M166" s="39"/>
    </row>
    <row r="167" spans="1:13" s="2" customFormat="1" ht="12.75" customHeight="1" thickBot="1">
      <c r="A167" s="37"/>
      <c r="B167" s="79">
        <v>40</v>
      </c>
      <c r="C167" s="116" t="str">
        <f>IF('Ordenes de Pago'!C51&gt;0,'Ordenes de Pago'!C51,"")</f>
        <v/>
      </c>
      <c r="D167" s="117" t="str">
        <f>IF('Ordenes de Pago'!D51&gt;0,'Ordenes de Pago'!D51,"")</f>
        <v>--------------------------------------------------------</v>
      </c>
      <c r="E167" s="118" t="str">
        <f>IF('Ordenes de Pago'!E51&gt;0,'Ordenes de Pago'!E51,"")</f>
        <v/>
      </c>
      <c r="F167" s="102"/>
      <c r="G167" s="103"/>
      <c r="H167" s="102"/>
      <c r="I167" s="103"/>
      <c r="J167" s="102"/>
      <c r="K167" s="103"/>
      <c r="L167" s="119">
        <f t="shared" si="4"/>
        <v>0</v>
      </c>
      <c r="M167" s="39"/>
    </row>
    <row r="168" spans="1:13" s="2" customFormat="1" ht="12.75" customHeight="1" thickBot="1">
      <c r="A168" s="37"/>
      <c r="B168" s="170" t="s">
        <v>41</v>
      </c>
      <c r="C168" s="175"/>
      <c r="D168" s="175"/>
      <c r="E168" s="171"/>
      <c r="F168" s="44"/>
      <c r="G168" s="120">
        <f>SUM(G124:G167)</f>
        <v>0</v>
      </c>
      <c r="H168" s="44"/>
      <c r="I168" s="120">
        <f t="shared" ref="I168" si="5">SUM(I124:I167)</f>
        <v>0</v>
      </c>
      <c r="J168" s="44"/>
      <c r="K168" s="120">
        <f t="shared" ref="K168:L168" si="6">SUM(K124:K167)</f>
        <v>0</v>
      </c>
      <c r="L168" s="120">
        <f t="shared" si="6"/>
        <v>0</v>
      </c>
      <c r="M168" s="39"/>
    </row>
    <row r="169" spans="1:13" s="2" customFormat="1" ht="12.75" customHeight="1">
      <c r="A169" s="37"/>
      <c r="B169" s="125"/>
      <c r="C169" s="125"/>
      <c r="D169" s="125"/>
      <c r="E169" s="127"/>
      <c r="F169" s="128"/>
      <c r="G169" s="128"/>
      <c r="H169" s="128"/>
      <c r="I169" s="128"/>
      <c r="J169" s="128"/>
      <c r="K169" s="128"/>
      <c r="L169" s="128"/>
      <c r="M169" s="39"/>
    </row>
    <row r="170" spans="1:13" s="2" customFormat="1" ht="12.75" customHeight="1">
      <c r="A170" s="37"/>
      <c r="B170" s="205" t="str">
        <f>CONCATENATE("El Importe Total de la sumatoria de montos devueltos por impagos que se informan y rinden en la presente Rendición de Cuentas, asciende a la suma de ",UPPER(NumLetras(L168,"PESO","PESOS",1)),"(",TEXT(L168,"$ #.##0,00"),").")</f>
        <v>El Importe Total de la sumatoria de montos devueltos por impagos que se informan y rinden en la presente Rendición de Cuentas, asciende a la suma de PESOS CON 00/100 ($ 0,00).</v>
      </c>
      <c r="C170" s="205"/>
      <c r="D170" s="205"/>
      <c r="E170" s="205"/>
      <c r="F170" s="205"/>
      <c r="G170" s="205"/>
      <c r="H170" s="205"/>
      <c r="I170" s="205"/>
      <c r="J170" s="205"/>
      <c r="K170" s="205"/>
      <c r="L170" s="205"/>
      <c r="M170" s="39"/>
    </row>
    <row r="171" spans="1:13" s="2" customFormat="1" ht="12.75" customHeight="1">
      <c r="A171" s="37"/>
      <c r="B171" s="205"/>
      <c r="C171" s="205"/>
      <c r="D171" s="205"/>
      <c r="E171" s="205"/>
      <c r="F171" s="205"/>
      <c r="G171" s="205"/>
      <c r="H171" s="205"/>
      <c r="I171" s="205"/>
      <c r="J171" s="205"/>
      <c r="K171" s="205"/>
      <c r="L171" s="205"/>
      <c r="M171" s="39"/>
    </row>
    <row r="172" spans="1:13" s="2" customFormat="1" ht="12.75" customHeight="1">
      <c r="A172" s="37"/>
      <c r="B172" s="205"/>
      <c r="C172" s="205"/>
      <c r="D172" s="205"/>
      <c r="E172" s="205"/>
      <c r="F172" s="205"/>
      <c r="G172" s="205"/>
      <c r="H172" s="205"/>
      <c r="I172" s="205"/>
      <c r="J172" s="205"/>
      <c r="K172" s="205"/>
      <c r="L172" s="205"/>
      <c r="M172" s="39"/>
    </row>
    <row r="173" spans="1:13" s="2" customFormat="1" ht="12.75" customHeight="1">
      <c r="A173" s="37"/>
      <c r="B173" s="205"/>
      <c r="C173" s="205"/>
      <c r="D173" s="205"/>
      <c r="E173" s="205"/>
      <c r="F173" s="205"/>
      <c r="G173" s="205"/>
      <c r="H173" s="205"/>
      <c r="I173" s="205"/>
      <c r="J173" s="205"/>
      <c r="K173" s="205"/>
      <c r="L173" s="205"/>
      <c r="M173" s="39"/>
    </row>
    <row r="174" spans="1:13" s="2" customFormat="1" ht="12.75" customHeight="1">
      <c r="A174" s="37"/>
      <c r="B174" s="125"/>
      <c r="C174" s="125"/>
      <c r="D174" s="125"/>
      <c r="E174" s="127"/>
      <c r="F174" s="128"/>
      <c r="G174" s="128"/>
      <c r="H174" s="128"/>
      <c r="I174" s="128"/>
      <c r="J174" s="128"/>
      <c r="K174" s="128"/>
      <c r="L174" s="128"/>
      <c r="M174" s="39"/>
    </row>
    <row r="175" spans="1:13" s="2" customFormat="1" ht="12.75" customHeight="1">
      <c r="A175" s="37"/>
      <c r="B175" s="38" t="s">
        <v>223</v>
      </c>
      <c r="C175" s="125"/>
      <c r="D175" s="125"/>
      <c r="E175" s="127"/>
      <c r="F175" s="128"/>
      <c r="G175" s="128"/>
      <c r="H175" s="128"/>
      <c r="I175" s="128"/>
      <c r="J175" s="128"/>
      <c r="K175" s="128"/>
      <c r="L175" s="128"/>
      <c r="M175" s="39"/>
    </row>
    <row r="176" spans="1:13" s="2" customFormat="1" ht="12.75" customHeight="1" thickBot="1">
      <c r="A176" s="129"/>
      <c r="B176" s="130"/>
      <c r="C176" s="130"/>
      <c r="D176" s="130"/>
      <c r="E176" s="130"/>
      <c r="F176" s="130"/>
      <c r="G176" s="130"/>
      <c r="H176" s="130"/>
      <c r="I176" s="130"/>
      <c r="J176" s="130"/>
      <c r="K176" s="130"/>
      <c r="L176" s="130"/>
      <c r="M176" s="131"/>
    </row>
    <row r="177" s="2" customFormat="1" ht="13.5" thickTop="1"/>
    <row r="178" s="2" customFormat="1" ht="12.75"/>
    <row r="179" s="2" customFormat="1" ht="12.75"/>
    <row r="180" s="2" customFormat="1" ht="12.75"/>
    <row r="181" s="2" customFormat="1" ht="12.75"/>
    <row r="182" s="2" customFormat="1" ht="12.75"/>
    <row r="183" s="2" customFormat="1" ht="12.75"/>
    <row r="184" s="2" customFormat="1" ht="12.75"/>
    <row r="185" s="2" customFormat="1" ht="12.75"/>
    <row r="186" s="2" customFormat="1" ht="12.75"/>
    <row r="187" s="2" customFormat="1" ht="12.75"/>
    <row r="188" s="2" customFormat="1" ht="12.75"/>
    <row r="189" s="2" customFormat="1" ht="12.75"/>
    <row r="190" s="2" customFormat="1" ht="12.75"/>
    <row r="191" s="2" customFormat="1" ht="12.75"/>
    <row r="192" s="2" customFormat="1" ht="12.75"/>
    <row r="193" s="2" customFormat="1" ht="12.75"/>
    <row r="194" s="2" customFormat="1" ht="12.75"/>
    <row r="195" s="2" customFormat="1" ht="12.75"/>
    <row r="196" s="2" customFormat="1" ht="12.75"/>
    <row r="197" s="2" customFormat="1" ht="12.75"/>
    <row r="198" s="2" customFormat="1" ht="12.75"/>
    <row r="199" s="2" customFormat="1" ht="12.75"/>
    <row r="200" s="2" customFormat="1" ht="12.75"/>
    <row r="201" s="2" customFormat="1" ht="12.75"/>
    <row r="202" s="2" customFormat="1" ht="12.75"/>
    <row r="203" s="2" customFormat="1" ht="12.75"/>
    <row r="204" s="2" customFormat="1" ht="12.75"/>
    <row r="205" s="2" customFormat="1" ht="12.75"/>
    <row r="206" s="2" customFormat="1" ht="12.75"/>
    <row r="207" s="2" customFormat="1" ht="12.75"/>
    <row r="208" s="2" customFormat="1" ht="12.75"/>
    <row r="209" s="2" customFormat="1" ht="12.75"/>
    <row r="210" s="2" customFormat="1" ht="12.75"/>
    <row r="211" s="2" customFormat="1" ht="12.75"/>
    <row r="212" s="2" customFormat="1" ht="12.75"/>
    <row r="213" s="2" customFormat="1" ht="12.75"/>
    <row r="214" s="2" customFormat="1" ht="12.75"/>
    <row r="215" s="2" customFormat="1" ht="12.75"/>
    <row r="216" s="2" customFormat="1" ht="12.75"/>
    <row r="217" s="2" customFormat="1" ht="12.75"/>
    <row r="218" s="2" customFormat="1" ht="12.75"/>
    <row r="219" s="2" customFormat="1" ht="12.75"/>
    <row r="220" s="2" customFormat="1" ht="12.75"/>
    <row r="221" s="2" customFormat="1" ht="12.75"/>
    <row r="222" s="2" customFormat="1" ht="12.75"/>
    <row r="223" s="2" customFormat="1" ht="12.75"/>
    <row r="224" s="2" customFormat="1" ht="12.75"/>
    <row r="225" s="2" customFormat="1" ht="12.75"/>
    <row r="226" s="2" customFormat="1" ht="12.75"/>
    <row r="227" s="2" customFormat="1" ht="12.75"/>
    <row r="228" s="2" customFormat="1" ht="12.75"/>
    <row r="229" s="2" customFormat="1" ht="12.75"/>
    <row r="230" s="2" customFormat="1" ht="12.75"/>
    <row r="231" s="2" customFormat="1" ht="12.75"/>
    <row r="232" s="2" customFormat="1" ht="12.75"/>
    <row r="233" s="2" customFormat="1" ht="12.75"/>
    <row r="234" s="2" customFormat="1" ht="12.75"/>
    <row r="235" s="2" customFormat="1" ht="12.75"/>
    <row r="236" s="2" customFormat="1" ht="12.75"/>
    <row r="237" s="2" customFormat="1" ht="12.75"/>
    <row r="238" s="2" customFormat="1" ht="12.75"/>
    <row r="239" s="2" customFormat="1" ht="12.75"/>
    <row r="240" s="2" customFormat="1" ht="12.75"/>
    <row r="241" s="2" customFormat="1" ht="12.75"/>
    <row r="242" s="2" customFormat="1" ht="12.75"/>
    <row r="243" s="2" customFormat="1" ht="12.75"/>
    <row r="244" s="2" customFormat="1" ht="12.75"/>
    <row r="245" s="2" customFormat="1" ht="12.75"/>
    <row r="246" s="2" customFormat="1" ht="12.75"/>
    <row r="247" s="2" customFormat="1" ht="12.75"/>
    <row r="248" s="2" customFormat="1" ht="12.75"/>
    <row r="249" s="2" customFormat="1" ht="12.75"/>
    <row r="250" s="2" customFormat="1" ht="12.75"/>
    <row r="251" s="2" customFormat="1" ht="12.75"/>
    <row r="252" s="2" customFormat="1" ht="12.75"/>
    <row r="253" s="2" customFormat="1" ht="12.75"/>
    <row r="254" s="2" customFormat="1" ht="12.75"/>
    <row r="255" s="2" customFormat="1" ht="12.75"/>
    <row r="256" s="2" customFormat="1" ht="12.75"/>
    <row r="257" s="2" customFormat="1" ht="12.75"/>
    <row r="258" s="2" customFormat="1" ht="12.75"/>
    <row r="259" s="2" customFormat="1" ht="12.75"/>
    <row r="260" s="2" customFormat="1" ht="12.75"/>
    <row r="261" s="2" customFormat="1" ht="12.75"/>
    <row r="262" s="2" customFormat="1" ht="12.75"/>
    <row r="263" s="2" customFormat="1" ht="12.75"/>
    <row r="264" s="2" customFormat="1" ht="12.75"/>
    <row r="265" s="2" customFormat="1" ht="12.75"/>
    <row r="266" s="2" customFormat="1" ht="12.75"/>
    <row r="267" s="2" customFormat="1" ht="12.75"/>
    <row r="268" s="2" customFormat="1" ht="12.75"/>
    <row r="269" s="2" customFormat="1" ht="12.75"/>
    <row r="270" s="2" customFormat="1" ht="12.75"/>
    <row r="271" s="2" customFormat="1" ht="12.75"/>
    <row r="272" s="2" customFormat="1" ht="12.75"/>
    <row r="273" s="2" customFormat="1" ht="12.75"/>
    <row r="274" s="2" customFormat="1" ht="12.75"/>
    <row r="275" s="2" customFormat="1" ht="12.75"/>
    <row r="276" s="2" customFormat="1" ht="12.75"/>
    <row r="277" s="2" customFormat="1" ht="12.75"/>
    <row r="278" s="2" customFormat="1" ht="12.75"/>
    <row r="279" s="2" customFormat="1" ht="12.75"/>
    <row r="280" s="2" customFormat="1" ht="12.75"/>
    <row r="281" s="2" customFormat="1" ht="12.75"/>
    <row r="282" s="2" customFormat="1" ht="12.75"/>
    <row r="283" s="2" customFormat="1" ht="12.75"/>
    <row r="284" s="2" customFormat="1" ht="12.75"/>
    <row r="285" s="2" customFormat="1" ht="12.75"/>
    <row r="286" s="2" customFormat="1" ht="12.75"/>
    <row r="287" s="2" customFormat="1" ht="12.75"/>
    <row r="288" s="2" customFormat="1" ht="12.75"/>
    <row r="289" s="2" customFormat="1" ht="12.75"/>
    <row r="290" s="2" customFormat="1" ht="12.75"/>
    <row r="291" s="2" customFormat="1" ht="12.75"/>
    <row r="292" s="2" customFormat="1" ht="12.75"/>
    <row r="293" s="2" customFormat="1" ht="12.75"/>
    <row r="294" s="2" customFormat="1" ht="12.75"/>
    <row r="295" s="2" customFormat="1" ht="12.75"/>
    <row r="296" s="2" customFormat="1" ht="12.75"/>
    <row r="297" s="2" customFormat="1" ht="12.75"/>
  </sheetData>
  <sheetProtection password="C0F6" sheet="1" objects="1" scenarios="1"/>
  <mergeCells count="111">
    <mergeCell ref="B168:E168"/>
    <mergeCell ref="B170:L173"/>
    <mergeCell ref="A120:M120"/>
    <mergeCell ref="B122:B123"/>
    <mergeCell ref="C122:D122"/>
    <mergeCell ref="E122:E123"/>
    <mergeCell ref="F122:L122"/>
    <mergeCell ref="B58:L61"/>
    <mergeCell ref="B56:K56"/>
    <mergeCell ref="A95:M95"/>
    <mergeCell ref="A151:M151"/>
    <mergeCell ref="B114:L117"/>
    <mergeCell ref="B112:E112"/>
    <mergeCell ref="A64:M64"/>
    <mergeCell ref="E66:E67"/>
    <mergeCell ref="F66:L66"/>
    <mergeCell ref="B66:B67"/>
    <mergeCell ref="C66:D66"/>
    <mergeCell ref="F12:H12"/>
    <mergeCell ref="I12:K12"/>
    <mergeCell ref="F13:H13"/>
    <mergeCell ref="I13:K13"/>
    <mergeCell ref="F14:H14"/>
    <mergeCell ref="I14:K14"/>
    <mergeCell ref="F15:H15"/>
    <mergeCell ref="I15:K15"/>
    <mergeCell ref="F16:H16"/>
    <mergeCell ref="I16:K16"/>
    <mergeCell ref="A1:M1"/>
    <mergeCell ref="A2:M2"/>
    <mergeCell ref="A3:M3"/>
    <mergeCell ref="A4:M4"/>
    <mergeCell ref="A5:M6"/>
    <mergeCell ref="A8:M8"/>
    <mergeCell ref="F10:H11"/>
    <mergeCell ref="I10:K11"/>
    <mergeCell ref="L10:L11"/>
    <mergeCell ref="B10:B11"/>
    <mergeCell ref="C10:D10"/>
    <mergeCell ref="E10:E11"/>
    <mergeCell ref="F23:H23"/>
    <mergeCell ref="I23:K23"/>
    <mergeCell ref="F33:H33"/>
    <mergeCell ref="I33:K33"/>
    <mergeCell ref="F34:H34"/>
    <mergeCell ref="I34:K34"/>
    <mergeCell ref="F35:H35"/>
    <mergeCell ref="A39:M39"/>
    <mergeCell ref="I35:K35"/>
    <mergeCell ref="F30:H30"/>
    <mergeCell ref="I30:K30"/>
    <mergeCell ref="F31:H31"/>
    <mergeCell ref="I17:K17"/>
    <mergeCell ref="F18:H18"/>
    <mergeCell ref="I18:K18"/>
    <mergeCell ref="F19:H19"/>
    <mergeCell ref="F27:H27"/>
    <mergeCell ref="I27:K27"/>
    <mergeCell ref="F28:H28"/>
    <mergeCell ref="I28:K28"/>
    <mergeCell ref="F29:H29"/>
    <mergeCell ref="I29:K29"/>
    <mergeCell ref="F24:H24"/>
    <mergeCell ref="I24:K24"/>
    <mergeCell ref="F25:H25"/>
    <mergeCell ref="I25:K25"/>
    <mergeCell ref="F26:H26"/>
    <mergeCell ref="I26:K26"/>
    <mergeCell ref="F17:H17"/>
    <mergeCell ref="I19:K19"/>
    <mergeCell ref="F20:H20"/>
    <mergeCell ref="I20:K20"/>
    <mergeCell ref="F21:H21"/>
    <mergeCell ref="I21:K21"/>
    <mergeCell ref="F22:H22"/>
    <mergeCell ref="I22:K22"/>
    <mergeCell ref="I31:K31"/>
    <mergeCell ref="F32:H32"/>
    <mergeCell ref="I32:K32"/>
    <mergeCell ref="I43:K43"/>
    <mergeCell ref="F44:H44"/>
    <mergeCell ref="I44:K44"/>
    <mergeCell ref="F45:H45"/>
    <mergeCell ref="I45:K45"/>
    <mergeCell ref="I36:K36"/>
    <mergeCell ref="F41:H41"/>
    <mergeCell ref="I41:K41"/>
    <mergeCell ref="F42:H42"/>
    <mergeCell ref="I42:K42"/>
    <mergeCell ref="F36:H36"/>
    <mergeCell ref="F43:H43"/>
    <mergeCell ref="F46:H46"/>
    <mergeCell ref="I46:K46"/>
    <mergeCell ref="F47:H47"/>
    <mergeCell ref="I47:K47"/>
    <mergeCell ref="F48:H48"/>
    <mergeCell ref="F55:H55"/>
    <mergeCell ref="I55:K55"/>
    <mergeCell ref="F50:H50"/>
    <mergeCell ref="I50:K50"/>
    <mergeCell ref="F51:H51"/>
    <mergeCell ref="I51:K51"/>
    <mergeCell ref="F52:H52"/>
    <mergeCell ref="I52:K52"/>
    <mergeCell ref="F53:H53"/>
    <mergeCell ref="I53:K53"/>
    <mergeCell ref="F54:H54"/>
    <mergeCell ref="I54:K54"/>
    <mergeCell ref="I48:K48"/>
    <mergeCell ref="F49:H49"/>
    <mergeCell ref="I49:K49"/>
  </mergeCells>
  <conditionalFormatting sqref="X62:AS62 X118:AS118 X93:AS93 X149:AS149 B62:U62 B118:U118 B93:U93 B149:U149 B37:U37">
    <cfRule type="containsText" dxfId="6" priority="11" operator="containsText" text="ATENCIÓN!! No se verifica la conciliación de los saldos. Verifique los importes.">
      <formula>NOT(ISERROR(SEARCH("ATENCIÓN!! No se verifica la conciliación de los saldos. Verifique los importes.",B37)))</formula>
    </cfRule>
    <cfRule type="containsText" dxfId="5" priority="12" operator="containsText" text="CONCILIACIÓN CORRECTA">
      <formula>NOT(ISERROR(SEARCH("CONCILIACIÓN CORRECTA",B37)))</formula>
    </cfRule>
  </conditionalFormatting>
  <conditionalFormatting sqref="X37:AS37">
    <cfRule type="containsText" dxfId="4" priority="1" operator="containsText" text="ATENCIÓN!! No se verifica la conciliación de los saldos. Verifique los importes.">
      <formula>NOT(ISERROR(SEARCH("ATENCIÓN!! No se verifica la conciliación de los saldos. Verifique los importes.",X37)))</formula>
    </cfRule>
    <cfRule type="containsText" dxfId="3" priority="2" operator="containsText" text="CONCILIACIÓN CORRECTA">
      <formula>NOT(ISERROR(SEARCH("CONCILIACIÓN CORRECTA",X37)))</formula>
    </cfRule>
  </conditionalFormatting>
  <printOptions horizontalCentered="1"/>
  <pageMargins left="0.19685039370078741" right="0.19685039370078741" top="0.39370078740157483" bottom="0.19685039370078741" header="0.31496062992125984" footer="0.31496062992125984"/>
  <pageSetup paperSize="9" scale="95" orientation="landscape" r:id="rId1"/>
  <rowBreaks count="5" manualBreakCount="5">
    <brk id="38" max="16383" man="1"/>
    <brk id="63" max="16383" man="1"/>
    <brk id="94" max="16383" man="1"/>
    <brk id="119" max="16383" man="1"/>
    <brk id="150" max="16383" man="1"/>
  </rowBreaks>
</worksheet>
</file>

<file path=xl/worksheets/sheet4.xml><?xml version="1.0" encoding="utf-8"?>
<worksheet xmlns="http://schemas.openxmlformats.org/spreadsheetml/2006/main" xmlns:r="http://schemas.openxmlformats.org/officeDocument/2006/relationships">
  <sheetPr codeName="Hoja7"/>
  <dimension ref="A1:W151"/>
  <sheetViews>
    <sheetView showGridLines="0" workbookViewId="0">
      <selection sqref="A1:W1"/>
    </sheetView>
  </sheetViews>
  <sheetFormatPr baseColWidth="10" defaultRowHeight="15"/>
  <cols>
    <col min="1" max="9" width="3.7109375" style="1" customWidth="1"/>
    <col min="10" max="10" width="10.28515625" style="1" customWidth="1"/>
    <col min="11" max="23" width="3.7109375" style="1" customWidth="1"/>
    <col min="24" max="16384" width="11.42578125" style="1"/>
  </cols>
  <sheetData>
    <row r="1" spans="1:23" ht="42" customHeight="1" thickTop="1" thickBot="1">
      <c r="A1" s="176" t="str">
        <f>+'Ordenes de Pago'!A1</f>
        <v>RENDICIÓN DE CUENTAS
ACORDADA T. C. Nº 12.227/2.022</v>
      </c>
      <c r="B1" s="177"/>
      <c r="C1" s="177"/>
      <c r="D1" s="177"/>
      <c r="E1" s="177"/>
      <c r="F1" s="177"/>
      <c r="G1" s="177"/>
      <c r="H1" s="177"/>
      <c r="I1" s="177"/>
      <c r="J1" s="177"/>
      <c r="K1" s="177"/>
      <c r="L1" s="177"/>
      <c r="M1" s="177"/>
      <c r="N1" s="177"/>
      <c r="O1" s="177"/>
      <c r="P1" s="177"/>
      <c r="Q1" s="177"/>
      <c r="R1" s="177"/>
      <c r="S1" s="177"/>
      <c r="T1" s="177"/>
      <c r="U1" s="177"/>
      <c r="V1" s="177"/>
      <c r="W1" s="178"/>
    </row>
    <row r="2" spans="1:23" s="2" customFormat="1" ht="13.5" thickTop="1">
      <c r="A2" s="179" t="s">
        <v>2</v>
      </c>
      <c r="B2" s="180"/>
      <c r="C2" s="180"/>
      <c r="D2" s="180"/>
      <c r="E2" s="180"/>
      <c r="F2" s="180"/>
      <c r="G2" s="180"/>
      <c r="H2" s="180"/>
      <c r="I2" s="180"/>
      <c r="J2" s="180"/>
      <c r="K2" s="180"/>
      <c r="L2" s="180"/>
      <c r="M2" s="180"/>
      <c r="N2" s="180"/>
      <c r="O2" s="180"/>
      <c r="P2" s="180"/>
      <c r="Q2" s="180"/>
      <c r="R2" s="180"/>
      <c r="S2" s="180"/>
      <c r="T2" s="180"/>
      <c r="U2" s="180"/>
      <c r="V2" s="180"/>
      <c r="W2" s="181"/>
    </row>
    <row r="3" spans="1:23" s="2" customFormat="1" ht="42" customHeight="1" thickBot="1">
      <c r="A3" s="182" t="str">
        <f>+'Datos Grales.'!D3</f>
        <v>TESORERÍA GENERAL DE LA PROVINCIA</v>
      </c>
      <c r="B3" s="183"/>
      <c r="C3" s="183"/>
      <c r="D3" s="183"/>
      <c r="E3" s="183"/>
      <c r="F3" s="183"/>
      <c r="G3" s="183"/>
      <c r="H3" s="183"/>
      <c r="I3" s="183"/>
      <c r="J3" s="183"/>
      <c r="K3" s="183"/>
      <c r="L3" s="183"/>
      <c r="M3" s="183"/>
      <c r="N3" s="183"/>
      <c r="O3" s="183"/>
      <c r="P3" s="183"/>
      <c r="Q3" s="183"/>
      <c r="R3" s="183"/>
      <c r="S3" s="183"/>
      <c r="T3" s="183"/>
      <c r="U3" s="183"/>
      <c r="V3" s="183"/>
      <c r="W3" s="184"/>
    </row>
    <row r="4" spans="1:23" s="24" customFormat="1" ht="36" customHeight="1" thickTop="1">
      <c r="A4" s="185" t="s">
        <v>194</v>
      </c>
      <c r="B4" s="186"/>
      <c r="C4" s="186"/>
      <c r="D4" s="186"/>
      <c r="E4" s="186"/>
      <c r="F4" s="186"/>
      <c r="G4" s="186"/>
      <c r="H4" s="186"/>
      <c r="I4" s="186"/>
      <c r="J4" s="186"/>
      <c r="K4" s="186"/>
      <c r="L4" s="186"/>
      <c r="M4" s="186"/>
      <c r="N4" s="186"/>
      <c r="O4" s="186"/>
      <c r="P4" s="186"/>
      <c r="Q4" s="186"/>
      <c r="R4" s="186"/>
      <c r="S4" s="186"/>
      <c r="T4" s="186"/>
      <c r="U4" s="186"/>
      <c r="V4" s="186"/>
      <c r="W4" s="187"/>
    </row>
    <row r="5" spans="1:23" s="24" customFormat="1" ht="18" customHeight="1">
      <c r="A5" s="188" t="str">
        <f>CONCATENATE("Por el Pago de ",'Datos Grales.'!D6," - ",'Datos Grales.'!D5," correspondiente al Periodo ",'Datos Grales.'!D7," de ",'Datos Grales.'!D8)</f>
        <v xml:space="preserve">Por el Pago de  -  correspondiente al Periodo  de </v>
      </c>
      <c r="B5" s="189"/>
      <c r="C5" s="189"/>
      <c r="D5" s="189"/>
      <c r="E5" s="189"/>
      <c r="F5" s="189"/>
      <c r="G5" s="189"/>
      <c r="H5" s="189"/>
      <c r="I5" s="189"/>
      <c r="J5" s="189"/>
      <c r="K5" s="189"/>
      <c r="L5" s="189"/>
      <c r="M5" s="189"/>
      <c r="N5" s="189"/>
      <c r="O5" s="189"/>
      <c r="P5" s="189"/>
      <c r="Q5" s="189"/>
      <c r="R5" s="189"/>
      <c r="S5" s="189"/>
      <c r="T5" s="189"/>
      <c r="U5" s="189"/>
      <c r="V5" s="189"/>
      <c r="W5" s="190"/>
    </row>
    <row r="6" spans="1:23" s="24" customFormat="1" ht="18" customHeight="1" thickBot="1">
      <c r="A6" s="191"/>
      <c r="B6" s="192"/>
      <c r="C6" s="192"/>
      <c r="D6" s="192"/>
      <c r="E6" s="192"/>
      <c r="F6" s="192"/>
      <c r="G6" s="192"/>
      <c r="H6" s="192"/>
      <c r="I6" s="192"/>
      <c r="J6" s="192"/>
      <c r="K6" s="192"/>
      <c r="L6" s="192"/>
      <c r="M6" s="192"/>
      <c r="N6" s="192"/>
      <c r="O6" s="192"/>
      <c r="P6" s="192"/>
      <c r="Q6" s="192"/>
      <c r="R6" s="192"/>
      <c r="S6" s="192"/>
      <c r="T6" s="192"/>
      <c r="U6" s="192"/>
      <c r="V6" s="192"/>
      <c r="W6" s="193"/>
    </row>
    <row r="7" spans="1:23" s="2" customFormat="1" ht="13.5" thickTop="1">
      <c r="A7" s="25"/>
      <c r="B7" s="26"/>
      <c r="C7" s="26"/>
      <c r="D7" s="26"/>
      <c r="E7" s="27"/>
      <c r="F7" s="26"/>
      <c r="G7" s="26"/>
      <c r="H7" s="26"/>
      <c r="I7" s="26"/>
      <c r="J7" s="26"/>
      <c r="K7" s="26"/>
      <c r="L7" s="26"/>
      <c r="M7" s="26"/>
      <c r="N7" s="26"/>
      <c r="O7" s="26"/>
      <c r="P7" s="26"/>
      <c r="Q7" s="26"/>
      <c r="R7" s="26"/>
      <c r="S7" s="26"/>
      <c r="T7" s="26"/>
      <c r="U7" s="26"/>
      <c r="V7" s="26"/>
      <c r="W7" s="28"/>
    </row>
    <row r="8" spans="1:23" s="2" customFormat="1" ht="26.25" customHeight="1" thickBot="1">
      <c r="A8" s="231" t="s">
        <v>226</v>
      </c>
      <c r="B8" s="232"/>
      <c r="C8" s="232"/>
      <c r="D8" s="232"/>
      <c r="E8" s="232"/>
      <c r="F8" s="232"/>
      <c r="G8" s="232"/>
      <c r="H8" s="232"/>
      <c r="I8" s="232"/>
      <c r="J8" s="232"/>
      <c r="K8" s="232"/>
      <c r="L8" s="232"/>
      <c r="M8" s="232"/>
      <c r="N8" s="232"/>
      <c r="O8" s="232"/>
      <c r="P8" s="232"/>
      <c r="Q8" s="232"/>
      <c r="R8" s="232"/>
      <c r="S8" s="232"/>
      <c r="T8" s="232"/>
      <c r="U8" s="232"/>
      <c r="V8" s="232"/>
      <c r="W8" s="233"/>
    </row>
    <row r="9" spans="1:23" s="2" customFormat="1" ht="13.5" thickBot="1">
      <c r="A9" s="41"/>
      <c r="B9" s="234" t="s">
        <v>227</v>
      </c>
      <c r="C9" s="235"/>
      <c r="D9" s="235"/>
      <c r="E9" s="235"/>
      <c r="F9" s="235"/>
      <c r="G9" s="235"/>
      <c r="H9" s="235"/>
      <c r="I9" s="235"/>
      <c r="J9" s="235"/>
      <c r="K9" s="235"/>
      <c r="L9" s="235"/>
      <c r="M9" s="235"/>
      <c r="N9" s="236"/>
      <c r="O9" s="215" t="s">
        <v>195</v>
      </c>
      <c r="P9" s="216"/>
      <c r="Q9" s="216"/>
      <c r="R9" s="216"/>
      <c r="S9" s="216"/>
      <c r="T9" s="216"/>
      <c r="U9" s="216"/>
      <c r="V9" s="217"/>
      <c r="W9" s="42"/>
    </row>
    <row r="10" spans="1:23" s="2" customFormat="1" ht="15.75" customHeight="1" thickBot="1">
      <c r="A10" s="41"/>
      <c r="B10" s="237"/>
      <c r="C10" s="238"/>
      <c r="D10" s="238"/>
      <c r="E10" s="238"/>
      <c r="F10" s="238"/>
      <c r="G10" s="238"/>
      <c r="H10" s="238"/>
      <c r="I10" s="238"/>
      <c r="J10" s="238"/>
      <c r="K10" s="238"/>
      <c r="L10" s="238"/>
      <c r="M10" s="238"/>
      <c r="N10" s="239"/>
      <c r="O10" s="228"/>
      <c r="P10" s="229"/>
      <c r="Q10" s="229"/>
      <c r="R10" s="229"/>
      <c r="S10" s="229"/>
      <c r="T10" s="229"/>
      <c r="U10" s="229"/>
      <c r="V10" s="230"/>
      <c r="W10" s="42"/>
    </row>
    <row r="11" spans="1:23" s="2" customFormat="1" ht="13.5" thickBot="1">
      <c r="A11" s="7"/>
      <c r="B11" s="240"/>
      <c r="C11" s="241"/>
      <c r="D11" s="241"/>
      <c r="E11" s="241"/>
      <c r="F11" s="241"/>
      <c r="G11" s="241"/>
      <c r="H11" s="241"/>
      <c r="I11" s="241"/>
      <c r="J11" s="241"/>
      <c r="K11" s="241"/>
      <c r="L11" s="241"/>
      <c r="M11" s="241"/>
      <c r="N11" s="242"/>
      <c r="O11" s="173" t="s">
        <v>196</v>
      </c>
      <c r="P11" s="173"/>
      <c r="Q11" s="173"/>
      <c r="R11" s="174"/>
      <c r="S11" s="172" t="s">
        <v>197</v>
      </c>
      <c r="T11" s="173"/>
      <c r="U11" s="173"/>
      <c r="V11" s="174"/>
      <c r="W11" s="8"/>
    </row>
    <row r="12" spans="1:23" s="2" customFormat="1" ht="12" customHeight="1">
      <c r="A12" s="7"/>
      <c r="B12" s="46" t="s">
        <v>29</v>
      </c>
      <c r="C12" s="243" t="s">
        <v>202</v>
      </c>
      <c r="D12" s="243"/>
      <c r="E12" s="243"/>
      <c r="F12" s="243"/>
      <c r="G12" s="243"/>
      <c r="H12" s="243"/>
      <c r="I12" s="243"/>
      <c r="J12" s="243"/>
      <c r="K12" s="243"/>
      <c r="L12" s="243"/>
      <c r="M12" s="243"/>
      <c r="N12" s="244"/>
      <c r="O12" s="219"/>
      <c r="P12" s="220"/>
      <c r="Q12" s="220"/>
      <c r="R12" s="221"/>
      <c r="S12" s="219"/>
      <c r="T12" s="220"/>
      <c r="U12" s="220"/>
      <c r="V12" s="221"/>
      <c r="W12" s="8"/>
    </row>
    <row r="13" spans="1:23" s="2" customFormat="1" ht="12" customHeight="1">
      <c r="A13" s="7"/>
      <c r="B13" s="45" t="s">
        <v>30</v>
      </c>
      <c r="C13" s="209" t="s">
        <v>203</v>
      </c>
      <c r="D13" s="209"/>
      <c r="E13" s="209"/>
      <c r="F13" s="209"/>
      <c r="G13" s="209"/>
      <c r="H13" s="209"/>
      <c r="I13" s="209"/>
      <c r="J13" s="210"/>
      <c r="K13" s="211"/>
      <c r="L13" s="209"/>
      <c r="M13" s="209"/>
      <c r="N13" s="210"/>
      <c r="O13" s="212"/>
      <c r="P13" s="213"/>
      <c r="Q13" s="213"/>
      <c r="R13" s="214"/>
      <c r="S13" s="212"/>
      <c r="T13" s="213"/>
      <c r="U13" s="213"/>
      <c r="V13" s="214"/>
      <c r="W13" s="8"/>
    </row>
    <row r="14" spans="1:23" s="2" customFormat="1" ht="12" customHeight="1">
      <c r="A14" s="7"/>
      <c r="B14" s="45" t="s">
        <v>31</v>
      </c>
      <c r="C14" s="209" t="s">
        <v>204</v>
      </c>
      <c r="D14" s="209"/>
      <c r="E14" s="209"/>
      <c r="F14" s="209"/>
      <c r="G14" s="209"/>
      <c r="H14" s="209"/>
      <c r="I14" s="209"/>
      <c r="J14" s="210"/>
      <c r="K14" s="211"/>
      <c r="L14" s="209"/>
      <c r="M14" s="209"/>
      <c r="N14" s="210"/>
      <c r="O14" s="212"/>
      <c r="P14" s="213"/>
      <c r="Q14" s="213"/>
      <c r="R14" s="214"/>
      <c r="S14" s="212"/>
      <c r="T14" s="213"/>
      <c r="U14" s="213"/>
      <c r="V14" s="214"/>
      <c r="W14" s="8"/>
    </row>
    <row r="15" spans="1:23" s="2" customFormat="1" ht="12" customHeight="1">
      <c r="A15" s="7"/>
      <c r="B15" s="45" t="s">
        <v>32</v>
      </c>
      <c r="C15" s="209" t="s">
        <v>205</v>
      </c>
      <c r="D15" s="209"/>
      <c r="E15" s="209"/>
      <c r="F15" s="209"/>
      <c r="G15" s="209"/>
      <c r="H15" s="209"/>
      <c r="I15" s="209"/>
      <c r="J15" s="210"/>
      <c r="K15" s="211"/>
      <c r="L15" s="209"/>
      <c r="M15" s="209"/>
      <c r="N15" s="210"/>
      <c r="O15" s="212"/>
      <c r="P15" s="213"/>
      <c r="Q15" s="213"/>
      <c r="R15" s="214"/>
      <c r="S15" s="212"/>
      <c r="T15" s="213"/>
      <c r="U15" s="213"/>
      <c r="V15" s="214"/>
      <c r="W15" s="8"/>
    </row>
    <row r="16" spans="1:23" s="2" customFormat="1" ht="12" customHeight="1">
      <c r="A16" s="7"/>
      <c r="B16" s="45" t="s">
        <v>33</v>
      </c>
      <c r="C16" s="209" t="s">
        <v>228</v>
      </c>
      <c r="D16" s="209"/>
      <c r="E16" s="209"/>
      <c r="F16" s="209"/>
      <c r="G16" s="209"/>
      <c r="H16" s="209"/>
      <c r="I16" s="209"/>
      <c r="J16" s="210"/>
      <c r="K16" s="211"/>
      <c r="L16" s="209"/>
      <c r="M16" s="209"/>
      <c r="N16" s="210"/>
      <c r="O16" s="212"/>
      <c r="P16" s="213"/>
      <c r="Q16" s="213"/>
      <c r="R16" s="214"/>
      <c r="S16" s="212"/>
      <c r="T16" s="213"/>
      <c r="U16" s="213"/>
      <c r="V16" s="214"/>
      <c r="W16" s="8"/>
    </row>
    <row r="17" spans="1:23" s="2" customFormat="1" ht="12" customHeight="1">
      <c r="A17" s="7"/>
      <c r="B17" s="45" t="s">
        <v>34</v>
      </c>
      <c r="C17" s="209" t="s">
        <v>206</v>
      </c>
      <c r="D17" s="209"/>
      <c r="E17" s="209"/>
      <c r="F17" s="209"/>
      <c r="G17" s="209"/>
      <c r="H17" s="209"/>
      <c r="I17" s="209"/>
      <c r="J17" s="210"/>
      <c r="K17" s="211"/>
      <c r="L17" s="209"/>
      <c r="M17" s="209"/>
      <c r="N17" s="210"/>
      <c r="O17" s="212"/>
      <c r="P17" s="213"/>
      <c r="Q17" s="213"/>
      <c r="R17" s="214"/>
      <c r="S17" s="212"/>
      <c r="T17" s="213"/>
      <c r="U17" s="213"/>
      <c r="V17" s="214"/>
      <c r="W17" s="8"/>
    </row>
    <row r="18" spans="1:23" s="2" customFormat="1" ht="12" customHeight="1">
      <c r="A18" s="7"/>
      <c r="B18" s="45" t="s">
        <v>35</v>
      </c>
      <c r="C18" s="209" t="s">
        <v>207</v>
      </c>
      <c r="D18" s="209"/>
      <c r="E18" s="209"/>
      <c r="F18" s="209"/>
      <c r="G18" s="209"/>
      <c r="H18" s="209"/>
      <c r="I18" s="209"/>
      <c r="J18" s="210"/>
      <c r="K18" s="211"/>
      <c r="L18" s="209"/>
      <c r="M18" s="209"/>
      <c r="N18" s="210"/>
      <c r="O18" s="212"/>
      <c r="P18" s="213"/>
      <c r="Q18" s="213"/>
      <c r="R18" s="214"/>
      <c r="S18" s="212"/>
      <c r="T18" s="213"/>
      <c r="U18" s="213"/>
      <c r="V18" s="214"/>
      <c r="W18" s="8"/>
    </row>
    <row r="19" spans="1:23" s="2" customFormat="1" ht="12" customHeight="1">
      <c r="A19" s="7"/>
      <c r="B19" s="45" t="s">
        <v>36</v>
      </c>
      <c r="C19" s="209" t="s">
        <v>208</v>
      </c>
      <c r="D19" s="209"/>
      <c r="E19" s="209"/>
      <c r="F19" s="209"/>
      <c r="G19" s="209"/>
      <c r="H19" s="209"/>
      <c r="I19" s="209"/>
      <c r="J19" s="210"/>
      <c r="K19" s="211"/>
      <c r="L19" s="209"/>
      <c r="M19" s="209"/>
      <c r="N19" s="210"/>
      <c r="O19" s="212"/>
      <c r="P19" s="213"/>
      <c r="Q19" s="213"/>
      <c r="R19" s="214"/>
      <c r="S19" s="212"/>
      <c r="T19" s="213"/>
      <c r="U19" s="213"/>
      <c r="V19" s="214"/>
      <c r="W19" s="8"/>
    </row>
    <row r="20" spans="1:23" s="2" customFormat="1" ht="12" customHeight="1">
      <c r="A20" s="7"/>
      <c r="B20" s="45" t="s">
        <v>37</v>
      </c>
      <c r="C20" s="209" t="s">
        <v>209</v>
      </c>
      <c r="D20" s="209"/>
      <c r="E20" s="209"/>
      <c r="F20" s="209"/>
      <c r="G20" s="209"/>
      <c r="H20" s="209"/>
      <c r="I20" s="209"/>
      <c r="J20" s="210"/>
      <c r="K20" s="211"/>
      <c r="L20" s="209"/>
      <c r="M20" s="209"/>
      <c r="N20" s="210"/>
      <c r="O20" s="212"/>
      <c r="P20" s="213"/>
      <c r="Q20" s="213"/>
      <c r="R20" s="214"/>
      <c r="S20" s="212"/>
      <c r="T20" s="213"/>
      <c r="U20" s="213"/>
      <c r="V20" s="214"/>
      <c r="W20" s="8"/>
    </row>
    <row r="21" spans="1:23" s="2" customFormat="1" ht="12" customHeight="1">
      <c r="A21" s="7"/>
      <c r="B21" s="45" t="s">
        <v>38</v>
      </c>
      <c r="C21" s="209" t="s">
        <v>201</v>
      </c>
      <c r="D21" s="209"/>
      <c r="E21" s="209"/>
      <c r="F21" s="209"/>
      <c r="G21" s="209"/>
      <c r="H21" s="209"/>
      <c r="I21" s="209"/>
      <c r="J21" s="210"/>
      <c r="K21" s="211"/>
      <c r="L21" s="209"/>
      <c r="M21" s="209"/>
      <c r="N21" s="210"/>
      <c r="O21" s="212"/>
      <c r="P21" s="213"/>
      <c r="Q21" s="213"/>
      <c r="R21" s="214"/>
      <c r="S21" s="212"/>
      <c r="T21" s="213"/>
      <c r="U21" s="213"/>
      <c r="V21" s="214"/>
      <c r="W21" s="8"/>
    </row>
    <row r="22" spans="1:23" s="2" customFormat="1" ht="12" customHeight="1">
      <c r="A22" s="7"/>
      <c r="B22" s="45" t="s">
        <v>39</v>
      </c>
      <c r="C22" s="206"/>
      <c r="D22" s="206"/>
      <c r="E22" s="206"/>
      <c r="F22" s="206"/>
      <c r="G22" s="206"/>
      <c r="H22" s="206"/>
      <c r="I22" s="206"/>
      <c r="J22" s="207"/>
      <c r="K22" s="208"/>
      <c r="L22" s="206"/>
      <c r="M22" s="206"/>
      <c r="N22" s="207"/>
      <c r="O22" s="212"/>
      <c r="P22" s="213"/>
      <c r="Q22" s="213"/>
      <c r="R22" s="214"/>
      <c r="S22" s="212"/>
      <c r="T22" s="213"/>
      <c r="U22" s="213"/>
      <c r="V22" s="214"/>
      <c r="W22" s="8"/>
    </row>
    <row r="23" spans="1:23" s="2" customFormat="1" ht="12" customHeight="1">
      <c r="A23" s="7"/>
      <c r="B23" s="45" t="s">
        <v>40</v>
      </c>
      <c r="C23" s="206"/>
      <c r="D23" s="206"/>
      <c r="E23" s="206"/>
      <c r="F23" s="206"/>
      <c r="G23" s="206"/>
      <c r="H23" s="206"/>
      <c r="I23" s="206"/>
      <c r="J23" s="207"/>
      <c r="K23" s="208"/>
      <c r="L23" s="206"/>
      <c r="M23" s="206"/>
      <c r="N23" s="207"/>
      <c r="O23" s="212"/>
      <c r="P23" s="213"/>
      <c r="Q23" s="213"/>
      <c r="R23" s="214"/>
      <c r="S23" s="212"/>
      <c r="T23" s="213"/>
      <c r="U23" s="213"/>
      <c r="V23" s="214"/>
      <c r="W23" s="8"/>
    </row>
    <row r="24" spans="1:23" s="2" customFormat="1" ht="12" customHeight="1">
      <c r="A24" s="7"/>
      <c r="B24" s="45" t="s">
        <v>198</v>
      </c>
      <c r="C24" s="206"/>
      <c r="D24" s="206"/>
      <c r="E24" s="206"/>
      <c r="F24" s="206"/>
      <c r="G24" s="206"/>
      <c r="H24" s="206"/>
      <c r="I24" s="206"/>
      <c r="J24" s="207"/>
      <c r="K24" s="208"/>
      <c r="L24" s="206"/>
      <c r="M24" s="206"/>
      <c r="N24" s="207"/>
      <c r="O24" s="212"/>
      <c r="P24" s="213"/>
      <c r="Q24" s="213"/>
      <c r="R24" s="214"/>
      <c r="S24" s="212"/>
      <c r="T24" s="213"/>
      <c r="U24" s="213"/>
      <c r="V24" s="214"/>
      <c r="W24" s="8"/>
    </row>
    <row r="25" spans="1:23" s="2" customFormat="1" ht="12" customHeight="1">
      <c r="A25" s="7"/>
      <c r="B25" s="45" t="s">
        <v>199</v>
      </c>
      <c r="C25" s="206"/>
      <c r="D25" s="206"/>
      <c r="E25" s="206"/>
      <c r="F25" s="206"/>
      <c r="G25" s="206"/>
      <c r="H25" s="206"/>
      <c r="I25" s="206"/>
      <c r="J25" s="207"/>
      <c r="K25" s="208"/>
      <c r="L25" s="206"/>
      <c r="M25" s="206"/>
      <c r="N25" s="207"/>
      <c r="O25" s="212"/>
      <c r="P25" s="213"/>
      <c r="Q25" s="213"/>
      <c r="R25" s="214"/>
      <c r="S25" s="212"/>
      <c r="T25" s="213"/>
      <c r="U25" s="213"/>
      <c r="V25" s="214"/>
      <c r="W25" s="8"/>
    </row>
    <row r="26" spans="1:23" s="2" customFormat="1" ht="12" customHeight="1" thickBot="1">
      <c r="A26" s="7"/>
      <c r="B26" s="47" t="s">
        <v>200</v>
      </c>
      <c r="C26" s="225"/>
      <c r="D26" s="225"/>
      <c r="E26" s="225"/>
      <c r="F26" s="225"/>
      <c r="G26" s="225"/>
      <c r="H26" s="225"/>
      <c r="I26" s="225"/>
      <c r="J26" s="226"/>
      <c r="K26" s="227"/>
      <c r="L26" s="225"/>
      <c r="M26" s="225"/>
      <c r="N26" s="226"/>
      <c r="O26" s="222"/>
      <c r="P26" s="223"/>
      <c r="Q26" s="223"/>
      <c r="R26" s="224"/>
      <c r="S26" s="222"/>
      <c r="T26" s="223"/>
      <c r="U26" s="223"/>
      <c r="V26" s="224"/>
      <c r="W26" s="8"/>
    </row>
    <row r="27" spans="1:23" s="2" customFormat="1" ht="12" customHeight="1">
      <c r="A27" s="7"/>
      <c r="B27" s="40"/>
      <c r="C27" s="40"/>
      <c r="D27" s="40"/>
      <c r="E27" s="40"/>
      <c r="F27" s="40"/>
      <c r="G27" s="40"/>
      <c r="H27" s="40"/>
      <c r="I27" s="40"/>
      <c r="J27" s="40"/>
      <c r="K27" s="36"/>
      <c r="L27" s="35"/>
      <c r="M27" s="35"/>
      <c r="N27" s="35"/>
      <c r="O27" s="36"/>
      <c r="P27" s="35"/>
      <c r="Q27" s="35"/>
      <c r="R27" s="35"/>
      <c r="S27" s="36"/>
      <c r="T27" s="35"/>
      <c r="U27" s="35"/>
      <c r="V27" s="35"/>
      <c r="W27" s="8"/>
    </row>
    <row r="28" spans="1:23" s="2" customFormat="1" ht="12" customHeight="1">
      <c r="A28" s="7"/>
      <c r="B28" s="218" t="s">
        <v>48</v>
      </c>
      <c r="C28" s="218"/>
      <c r="D28" s="218"/>
      <c r="E28" s="218"/>
      <c r="F28" s="218"/>
      <c r="G28" s="218"/>
      <c r="H28" s="218"/>
      <c r="I28" s="218"/>
      <c r="J28" s="218"/>
      <c r="K28" s="218"/>
      <c r="L28" s="218"/>
      <c r="M28" s="218"/>
      <c r="N28" s="218"/>
      <c r="O28" s="218"/>
      <c r="P28" s="218"/>
      <c r="Q28" s="218"/>
      <c r="R28" s="218"/>
      <c r="S28" s="218"/>
      <c r="T28" s="218"/>
      <c r="U28" s="218"/>
      <c r="V28" s="218"/>
      <c r="W28" s="8"/>
    </row>
    <row r="29" spans="1:23" s="2" customFormat="1" ht="12" customHeight="1">
      <c r="A29" s="7"/>
      <c r="B29" s="218"/>
      <c r="C29" s="218"/>
      <c r="D29" s="218"/>
      <c r="E29" s="218"/>
      <c r="F29" s="218"/>
      <c r="G29" s="218"/>
      <c r="H29" s="218"/>
      <c r="I29" s="218"/>
      <c r="J29" s="218"/>
      <c r="K29" s="218"/>
      <c r="L29" s="218"/>
      <c r="M29" s="218"/>
      <c r="N29" s="218"/>
      <c r="O29" s="218"/>
      <c r="P29" s="218"/>
      <c r="Q29" s="218"/>
      <c r="R29" s="218"/>
      <c r="S29" s="218"/>
      <c r="T29" s="218"/>
      <c r="U29" s="218"/>
      <c r="V29" s="218"/>
      <c r="W29" s="8"/>
    </row>
    <row r="30" spans="1:23" s="2" customFormat="1" ht="12" customHeight="1" thickBot="1">
      <c r="A30" s="4"/>
      <c r="B30" s="5"/>
      <c r="C30" s="5"/>
      <c r="D30" s="5"/>
      <c r="E30" s="5"/>
      <c r="F30" s="5"/>
      <c r="G30" s="5"/>
      <c r="H30" s="5"/>
      <c r="I30" s="5"/>
      <c r="J30" s="5"/>
      <c r="K30" s="5"/>
      <c r="L30" s="5"/>
      <c r="M30" s="5"/>
      <c r="N30" s="5"/>
      <c r="O30" s="5"/>
      <c r="P30" s="5"/>
      <c r="Q30" s="5"/>
      <c r="R30" s="5"/>
      <c r="S30" s="5"/>
      <c r="T30" s="5"/>
      <c r="U30" s="5"/>
      <c r="V30" s="5"/>
      <c r="W30" s="6"/>
    </row>
    <row r="31" spans="1:23" s="2" customFormat="1" ht="13.5" thickTop="1"/>
    <row r="32" spans="1:23" s="2" customFormat="1" ht="12.75"/>
    <row r="33" s="2" customFormat="1" ht="12.75"/>
    <row r="34" s="2" customFormat="1" ht="12.75"/>
    <row r="35" s="2" customFormat="1" ht="12.75"/>
    <row r="36" s="2" customFormat="1" ht="12.75"/>
    <row r="37" s="2" customFormat="1" ht="12.75"/>
    <row r="38" s="2" customFormat="1" ht="12.75"/>
    <row r="39" s="2" customFormat="1" ht="12.75"/>
    <row r="40" s="2" customFormat="1" ht="12.75"/>
    <row r="41" s="2" customFormat="1" ht="12.75"/>
    <row r="42" s="2" customFormat="1" ht="12.75"/>
    <row r="43" s="2" customFormat="1" ht="12.75"/>
    <row r="44" s="2" customFormat="1" ht="12.75"/>
    <row r="45" s="2" customFormat="1" ht="12.75"/>
    <row r="46" s="2" customFormat="1" ht="12.75"/>
    <row r="47" s="2" customFormat="1" ht="12.75"/>
    <row r="48" s="2" customFormat="1" ht="12.75"/>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2" customFormat="1" ht="12.75"/>
    <row r="98" s="2" customFormat="1" ht="12.75"/>
    <row r="99" s="2" customFormat="1" ht="12.75"/>
    <row r="100" s="2" customFormat="1" ht="12.75"/>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sheetData>
  <sheetProtection password="C0F6" sheet="1" objects="1" scenarios="1"/>
  <mergeCells count="57">
    <mergeCell ref="A1:W1"/>
    <mergeCell ref="A2:W2"/>
    <mergeCell ref="A3:W3"/>
    <mergeCell ref="A4:W4"/>
    <mergeCell ref="C23:N23"/>
    <mergeCell ref="O20:R20"/>
    <mergeCell ref="S20:V20"/>
    <mergeCell ref="O21:R21"/>
    <mergeCell ref="S21:V21"/>
    <mergeCell ref="C20:N20"/>
    <mergeCell ref="O22:R22"/>
    <mergeCell ref="S22:V22"/>
    <mergeCell ref="O23:R23"/>
    <mergeCell ref="S23:V23"/>
    <mergeCell ref="C22:N22"/>
    <mergeCell ref="C18:N18"/>
    <mergeCell ref="A5:W6"/>
    <mergeCell ref="O14:R14"/>
    <mergeCell ref="S14:V14"/>
    <mergeCell ref="O11:R11"/>
    <mergeCell ref="C21:N21"/>
    <mergeCell ref="C17:N17"/>
    <mergeCell ref="O17:R17"/>
    <mergeCell ref="S17:V17"/>
    <mergeCell ref="O10:V10"/>
    <mergeCell ref="C15:N15"/>
    <mergeCell ref="O15:R15"/>
    <mergeCell ref="S15:V15"/>
    <mergeCell ref="A8:W8"/>
    <mergeCell ref="B9:N11"/>
    <mergeCell ref="C12:N12"/>
    <mergeCell ref="C13:N13"/>
    <mergeCell ref="O9:V9"/>
    <mergeCell ref="O13:R13"/>
    <mergeCell ref="S13:V13"/>
    <mergeCell ref="B28:V29"/>
    <mergeCell ref="S11:V11"/>
    <mergeCell ref="O12:R12"/>
    <mergeCell ref="S12:V12"/>
    <mergeCell ref="O26:R26"/>
    <mergeCell ref="S26:V26"/>
    <mergeCell ref="C26:N26"/>
    <mergeCell ref="O24:R24"/>
    <mergeCell ref="S24:V24"/>
    <mergeCell ref="O25:R25"/>
    <mergeCell ref="S25:V25"/>
    <mergeCell ref="C24:N24"/>
    <mergeCell ref="O18:R18"/>
    <mergeCell ref="C25:N25"/>
    <mergeCell ref="C16:N16"/>
    <mergeCell ref="O16:R16"/>
    <mergeCell ref="S16:V16"/>
    <mergeCell ref="C14:N14"/>
    <mergeCell ref="S18:V18"/>
    <mergeCell ref="C19:N19"/>
    <mergeCell ref="O19:R19"/>
    <mergeCell ref="S19:V19"/>
  </mergeCells>
  <printOptions horizontalCentered="1"/>
  <pageMargins left="0.39370078740157483" right="0.19685039370078741" top="0.78740157480314965" bottom="0.59055118110236227"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sheetPr codeName="Hoja8"/>
  <dimension ref="A1:W24"/>
  <sheetViews>
    <sheetView showGridLines="0" workbookViewId="0">
      <selection sqref="A1:W1"/>
    </sheetView>
  </sheetViews>
  <sheetFormatPr baseColWidth="10" defaultRowHeight="12.75"/>
  <cols>
    <col min="1" max="23" width="3.7109375" style="2" customWidth="1"/>
    <col min="24" max="16384" width="11.42578125" style="2"/>
  </cols>
  <sheetData>
    <row r="1" spans="1:23" ht="117" customHeight="1" thickTop="1" thickBot="1">
      <c r="A1" s="257" t="str">
        <f>+'Ordenes de Pago'!A1</f>
        <v>RENDICIÓN DE CUENTAS
ACORDADA T. C. Nº 12.227/2.022</v>
      </c>
      <c r="B1" s="258"/>
      <c r="C1" s="258"/>
      <c r="D1" s="258"/>
      <c r="E1" s="258"/>
      <c r="F1" s="258"/>
      <c r="G1" s="258"/>
      <c r="H1" s="258"/>
      <c r="I1" s="258"/>
      <c r="J1" s="258"/>
      <c r="K1" s="258"/>
      <c r="L1" s="258"/>
      <c r="M1" s="258"/>
      <c r="N1" s="258"/>
      <c r="O1" s="258"/>
      <c r="P1" s="258"/>
      <c r="Q1" s="258"/>
      <c r="R1" s="258"/>
      <c r="S1" s="258"/>
      <c r="T1" s="258"/>
      <c r="U1" s="258"/>
      <c r="V1" s="258"/>
      <c r="W1" s="259"/>
    </row>
    <row r="2" spans="1:23" ht="24" customHeight="1" thickTop="1">
      <c r="A2" s="254" t="s">
        <v>2</v>
      </c>
      <c r="B2" s="255"/>
      <c r="C2" s="255"/>
      <c r="D2" s="255"/>
      <c r="E2" s="255"/>
      <c r="F2" s="255"/>
      <c r="G2" s="255"/>
      <c r="H2" s="255"/>
      <c r="I2" s="255"/>
      <c r="J2" s="255"/>
      <c r="K2" s="255"/>
      <c r="L2" s="255"/>
      <c r="M2" s="255"/>
      <c r="N2" s="255"/>
      <c r="O2" s="255"/>
      <c r="P2" s="255"/>
      <c r="Q2" s="255"/>
      <c r="R2" s="255"/>
      <c r="S2" s="255"/>
      <c r="T2" s="255"/>
      <c r="U2" s="255"/>
      <c r="V2" s="255"/>
      <c r="W2" s="256"/>
    </row>
    <row r="3" spans="1:23" ht="50.25" customHeight="1">
      <c r="A3" s="263" t="str">
        <f>+'Datos Grales.'!D3</f>
        <v>TESORERÍA GENERAL DE LA PROVINCIA</v>
      </c>
      <c r="B3" s="264"/>
      <c r="C3" s="264"/>
      <c r="D3" s="264"/>
      <c r="E3" s="264"/>
      <c r="F3" s="264"/>
      <c r="G3" s="264"/>
      <c r="H3" s="264"/>
      <c r="I3" s="264"/>
      <c r="J3" s="264"/>
      <c r="K3" s="264"/>
      <c r="L3" s="264"/>
      <c r="M3" s="264"/>
      <c r="N3" s="264"/>
      <c r="O3" s="264"/>
      <c r="P3" s="264"/>
      <c r="Q3" s="264"/>
      <c r="R3" s="264"/>
      <c r="S3" s="264"/>
      <c r="T3" s="264"/>
      <c r="U3" s="264"/>
      <c r="V3" s="264"/>
      <c r="W3" s="265"/>
    </row>
    <row r="4" spans="1:23" s="3" customFormat="1" ht="36.75" customHeight="1" thickBot="1">
      <c r="A4" s="266">
        <f>+'Datos Grales.'!D4</f>
        <v>0</v>
      </c>
      <c r="B4" s="267"/>
      <c r="C4" s="267"/>
      <c r="D4" s="267"/>
      <c r="E4" s="267"/>
      <c r="F4" s="267"/>
      <c r="G4" s="267"/>
      <c r="H4" s="267"/>
      <c r="I4" s="267"/>
      <c r="J4" s="267"/>
      <c r="K4" s="267"/>
      <c r="L4" s="267"/>
      <c r="M4" s="267"/>
      <c r="N4" s="267"/>
      <c r="O4" s="267"/>
      <c r="P4" s="267"/>
      <c r="Q4" s="267"/>
      <c r="R4" s="267"/>
      <c r="S4" s="267"/>
      <c r="T4" s="267"/>
      <c r="U4" s="267"/>
      <c r="V4" s="267"/>
      <c r="W4" s="268"/>
    </row>
    <row r="5" spans="1:23" ht="48" customHeight="1" thickTop="1">
      <c r="A5" s="254" t="s">
        <v>90</v>
      </c>
      <c r="B5" s="255"/>
      <c r="C5" s="255"/>
      <c r="D5" s="255"/>
      <c r="E5" s="255"/>
      <c r="F5" s="255"/>
      <c r="G5" s="255"/>
      <c r="H5" s="255"/>
      <c r="I5" s="255"/>
      <c r="J5" s="255"/>
      <c r="K5" s="255"/>
      <c r="L5" s="255"/>
      <c r="M5" s="255"/>
      <c r="N5" s="255"/>
      <c r="O5" s="255"/>
      <c r="P5" s="255"/>
      <c r="Q5" s="255"/>
      <c r="R5" s="255"/>
      <c r="S5" s="255"/>
      <c r="T5" s="255"/>
      <c r="U5" s="255"/>
      <c r="V5" s="255"/>
      <c r="W5" s="256"/>
    </row>
    <row r="6" spans="1:23" ht="30" customHeight="1">
      <c r="A6" s="260" t="str">
        <f>CONCATENATE("Por el Pago de ",'Datos Grales.'!D6," - ",'Datos Grales.'!D5," correspondiente al Periodo ",'Datos Grales.'!D7," de ",'Datos Grales.'!D8)</f>
        <v xml:space="preserve">Por el Pago de  -  correspondiente al Periodo  de </v>
      </c>
      <c r="B6" s="261"/>
      <c r="C6" s="261"/>
      <c r="D6" s="261"/>
      <c r="E6" s="261"/>
      <c r="F6" s="261"/>
      <c r="G6" s="261"/>
      <c r="H6" s="261"/>
      <c r="I6" s="261"/>
      <c r="J6" s="261"/>
      <c r="K6" s="261"/>
      <c r="L6" s="261"/>
      <c r="M6" s="261"/>
      <c r="N6" s="261"/>
      <c r="O6" s="261"/>
      <c r="P6" s="261"/>
      <c r="Q6" s="261"/>
      <c r="R6" s="261"/>
      <c r="S6" s="261"/>
      <c r="T6" s="261"/>
      <c r="U6" s="261"/>
      <c r="V6" s="261"/>
      <c r="W6" s="262"/>
    </row>
    <row r="7" spans="1:23" ht="30" customHeight="1" thickBot="1">
      <c r="A7" s="269"/>
      <c r="B7" s="270"/>
      <c r="C7" s="270"/>
      <c r="D7" s="270"/>
      <c r="E7" s="270"/>
      <c r="F7" s="270"/>
      <c r="G7" s="270"/>
      <c r="H7" s="270"/>
      <c r="I7" s="270"/>
      <c r="J7" s="270"/>
      <c r="K7" s="270"/>
      <c r="L7" s="270"/>
      <c r="M7" s="270"/>
      <c r="N7" s="270"/>
      <c r="O7" s="270"/>
      <c r="P7" s="270"/>
      <c r="Q7" s="270"/>
      <c r="R7" s="270"/>
      <c r="S7" s="270"/>
      <c r="T7" s="270"/>
      <c r="U7" s="270"/>
      <c r="V7" s="270"/>
      <c r="W7" s="271"/>
    </row>
    <row r="8" spans="1:23" ht="30" customHeight="1" thickTop="1" thickBot="1">
      <c r="A8" s="254" t="s">
        <v>3</v>
      </c>
      <c r="B8" s="255"/>
      <c r="C8" s="255"/>
      <c r="D8" s="255"/>
      <c r="E8" s="255"/>
      <c r="F8" s="255"/>
      <c r="G8" s="255"/>
      <c r="H8" s="255"/>
      <c r="I8" s="255"/>
      <c r="J8" s="255"/>
      <c r="K8" s="255"/>
      <c r="L8" s="255"/>
      <c r="M8" s="255"/>
      <c r="N8" s="255"/>
      <c r="O8" s="255"/>
      <c r="P8" s="255"/>
      <c r="Q8" s="255"/>
      <c r="R8" s="255"/>
      <c r="S8" s="255"/>
      <c r="T8" s="255"/>
      <c r="U8" s="255"/>
      <c r="V8" s="255"/>
      <c r="W8" s="256"/>
    </row>
    <row r="9" spans="1:23" ht="27.75" customHeight="1" thickBot="1">
      <c r="A9" s="7"/>
      <c r="B9" s="172" t="s">
        <v>0</v>
      </c>
      <c r="C9" s="173"/>
      <c r="D9" s="173"/>
      <c r="E9" s="173"/>
      <c r="F9" s="173"/>
      <c r="G9" s="173"/>
      <c r="H9" s="174"/>
      <c r="I9" s="172" t="s">
        <v>15</v>
      </c>
      <c r="J9" s="173"/>
      <c r="K9" s="174"/>
      <c r="L9" s="172" t="s">
        <v>1</v>
      </c>
      <c r="M9" s="173"/>
      <c r="N9" s="173"/>
      <c r="O9" s="173"/>
      <c r="P9" s="174"/>
      <c r="Q9" s="172" t="s">
        <v>99</v>
      </c>
      <c r="R9" s="173"/>
      <c r="S9" s="173"/>
      <c r="T9" s="173"/>
      <c r="U9" s="173"/>
      <c r="V9" s="174"/>
      <c r="W9" s="8"/>
    </row>
    <row r="10" spans="1:23" ht="27.75" customHeight="1" thickBot="1">
      <c r="A10" s="7"/>
      <c r="B10" s="245">
        <f>+'Datos Grales.'!D13</f>
        <v>0</v>
      </c>
      <c r="C10" s="246"/>
      <c r="D10" s="246"/>
      <c r="E10" s="246"/>
      <c r="F10" s="246"/>
      <c r="G10" s="246"/>
      <c r="H10" s="247"/>
      <c r="I10" s="248">
        <f>+'Datos Grales.'!D14</f>
        <v>0</v>
      </c>
      <c r="J10" s="249"/>
      <c r="K10" s="250"/>
      <c r="L10" s="245">
        <f>+'Datos Grales.'!D15</f>
        <v>0</v>
      </c>
      <c r="M10" s="246"/>
      <c r="N10" s="246"/>
      <c r="O10" s="246"/>
      <c r="P10" s="247"/>
      <c r="Q10" s="251">
        <f>IF(I10&gt;0,"Responsable de la Rendición de Cuentas",0)</f>
        <v>0</v>
      </c>
      <c r="R10" s="252"/>
      <c r="S10" s="252"/>
      <c r="T10" s="252"/>
      <c r="U10" s="252"/>
      <c r="V10" s="253"/>
      <c r="W10" s="8"/>
    </row>
    <row r="11" spans="1:23" ht="27.75" customHeight="1" thickBot="1">
      <c r="A11" s="7"/>
      <c r="B11" s="245">
        <f>+'Datos Grales.'!D19</f>
        <v>0</v>
      </c>
      <c r="C11" s="246"/>
      <c r="D11" s="246"/>
      <c r="E11" s="246"/>
      <c r="F11" s="246"/>
      <c r="G11" s="246"/>
      <c r="H11" s="247"/>
      <c r="I11" s="248">
        <f>+'Datos Grales.'!D20</f>
        <v>0</v>
      </c>
      <c r="J11" s="249"/>
      <c r="K11" s="250"/>
      <c r="L11" s="245">
        <f>+'Datos Grales.'!D22</f>
        <v>0</v>
      </c>
      <c r="M11" s="246"/>
      <c r="N11" s="246"/>
      <c r="O11" s="246"/>
      <c r="P11" s="247"/>
      <c r="Q11" s="251">
        <f>IF(I11&gt;0,"Responsable de la/s Liquidación/es Practicadas",0)</f>
        <v>0</v>
      </c>
      <c r="R11" s="252"/>
      <c r="S11" s="252"/>
      <c r="T11" s="252"/>
      <c r="U11" s="252"/>
      <c r="V11" s="253"/>
      <c r="W11" s="8"/>
    </row>
    <row r="12" spans="1:23" ht="27.75" customHeight="1" thickBot="1">
      <c r="A12" s="7"/>
      <c r="B12" s="245">
        <f>+'Datos Grales.'!D26</f>
        <v>0</v>
      </c>
      <c r="C12" s="246"/>
      <c r="D12" s="246"/>
      <c r="E12" s="246"/>
      <c r="F12" s="246"/>
      <c r="G12" s="246"/>
      <c r="H12" s="247"/>
      <c r="I12" s="248">
        <f>+'Datos Grales.'!D27</f>
        <v>0</v>
      </c>
      <c r="J12" s="249"/>
      <c r="K12" s="250"/>
      <c r="L12" s="245">
        <f>+'Datos Grales.'!D28</f>
        <v>0</v>
      </c>
      <c r="M12" s="246"/>
      <c r="N12" s="246"/>
      <c r="O12" s="246"/>
      <c r="P12" s="247"/>
      <c r="Q12" s="251">
        <f>IF(I12&gt;0,"Responsable de la/s Liquidación/es Practicadas",0)</f>
        <v>0</v>
      </c>
      <c r="R12" s="252"/>
      <c r="S12" s="252"/>
      <c r="T12" s="252"/>
      <c r="U12" s="252"/>
      <c r="V12" s="253"/>
      <c r="W12" s="8"/>
    </row>
    <row r="13" spans="1:23" ht="27.75" customHeight="1" thickBot="1">
      <c r="A13" s="7"/>
      <c r="B13" s="245">
        <f>+'Datos Grales.'!D33</f>
        <v>0</v>
      </c>
      <c r="C13" s="246"/>
      <c r="D13" s="246"/>
      <c r="E13" s="246"/>
      <c r="F13" s="246"/>
      <c r="G13" s="246"/>
      <c r="H13" s="247"/>
      <c r="I13" s="248">
        <f>+'Datos Grales.'!D34</f>
        <v>0</v>
      </c>
      <c r="J13" s="249"/>
      <c r="K13" s="250"/>
      <c r="L13" s="245">
        <f>+'Datos Grales.'!D35</f>
        <v>0</v>
      </c>
      <c r="M13" s="246"/>
      <c r="N13" s="246"/>
      <c r="O13" s="246"/>
      <c r="P13" s="247"/>
      <c r="Q13" s="251">
        <f>IF(I13&gt;0,"Responsable de la/s Liquidación/es Practicadas",0)</f>
        <v>0</v>
      </c>
      <c r="R13" s="252"/>
      <c r="S13" s="252"/>
      <c r="T13" s="252"/>
      <c r="U13" s="252"/>
      <c r="V13" s="253"/>
      <c r="W13" s="8"/>
    </row>
    <row r="14" spans="1:23" ht="27.75" customHeight="1" thickBot="1">
      <c r="A14" s="7"/>
      <c r="B14" s="245">
        <f>+'Datos Grales.'!D40</f>
        <v>0</v>
      </c>
      <c r="C14" s="246"/>
      <c r="D14" s="246"/>
      <c r="E14" s="246"/>
      <c r="F14" s="246"/>
      <c r="G14" s="246"/>
      <c r="H14" s="247"/>
      <c r="I14" s="248">
        <f>+'Datos Grales.'!D41</f>
        <v>0</v>
      </c>
      <c r="J14" s="249"/>
      <c r="K14" s="250"/>
      <c r="L14" s="245">
        <f>+'Datos Grales.'!D42</f>
        <v>0</v>
      </c>
      <c r="M14" s="246"/>
      <c r="N14" s="246"/>
      <c r="O14" s="246"/>
      <c r="P14" s="247"/>
      <c r="Q14" s="251">
        <f>IF(I14&gt;0,"Responsable de la/s Liquidación/es Practicadas",0)</f>
        <v>0</v>
      </c>
      <c r="R14" s="252"/>
      <c r="S14" s="252"/>
      <c r="T14" s="252"/>
      <c r="U14" s="252"/>
      <c r="V14" s="253"/>
      <c r="W14" s="8"/>
    </row>
    <row r="15" spans="1:23" ht="15" customHeight="1" thickBot="1">
      <c r="A15" s="7"/>
      <c r="B15" s="51"/>
      <c r="C15" s="52"/>
      <c r="D15" s="52"/>
      <c r="E15" s="52"/>
      <c r="F15" s="52"/>
      <c r="G15" s="52"/>
      <c r="H15" s="53"/>
      <c r="I15" s="54"/>
      <c r="J15" s="55"/>
      <c r="K15" s="56"/>
      <c r="L15" s="51"/>
      <c r="M15" s="52"/>
      <c r="N15" s="52"/>
      <c r="O15" s="52"/>
      <c r="P15" s="53"/>
      <c r="Q15" s="48"/>
      <c r="R15" s="49"/>
      <c r="S15" s="49"/>
      <c r="T15" s="49"/>
      <c r="U15" s="49"/>
      <c r="V15" s="50"/>
      <c r="W15" s="8"/>
    </row>
    <row r="16" spans="1:23" ht="30" customHeight="1" thickTop="1" thickBot="1">
      <c r="A16" s="254" t="s">
        <v>100</v>
      </c>
      <c r="B16" s="255"/>
      <c r="C16" s="255"/>
      <c r="D16" s="255"/>
      <c r="E16" s="255"/>
      <c r="F16" s="255"/>
      <c r="G16" s="255"/>
      <c r="H16" s="255"/>
      <c r="I16" s="255"/>
      <c r="J16" s="255"/>
      <c r="K16" s="255"/>
      <c r="L16" s="255"/>
      <c r="M16" s="255"/>
      <c r="N16" s="255"/>
      <c r="O16" s="255"/>
      <c r="P16" s="255"/>
      <c r="Q16" s="255"/>
      <c r="R16" s="255"/>
      <c r="S16" s="255"/>
      <c r="T16" s="255"/>
      <c r="U16" s="255"/>
      <c r="V16" s="255"/>
      <c r="W16" s="256"/>
    </row>
    <row r="17" spans="1:23" ht="27.75" customHeight="1" thickBot="1">
      <c r="A17" s="7"/>
      <c r="B17" s="172" t="s">
        <v>0</v>
      </c>
      <c r="C17" s="173"/>
      <c r="D17" s="173"/>
      <c r="E17" s="173"/>
      <c r="F17" s="173"/>
      <c r="G17" s="173"/>
      <c r="H17" s="174"/>
      <c r="I17" s="172" t="s">
        <v>15</v>
      </c>
      <c r="J17" s="173"/>
      <c r="K17" s="174"/>
      <c r="L17" s="172" t="s">
        <v>1</v>
      </c>
      <c r="M17" s="173"/>
      <c r="N17" s="173"/>
      <c r="O17" s="173"/>
      <c r="P17" s="174"/>
      <c r="Q17" s="172" t="s">
        <v>99</v>
      </c>
      <c r="R17" s="173"/>
      <c r="S17" s="173"/>
      <c r="T17" s="173"/>
      <c r="U17" s="173"/>
      <c r="V17" s="174"/>
      <c r="W17" s="8"/>
    </row>
    <row r="18" spans="1:23" ht="27.75" customHeight="1" thickBot="1">
      <c r="A18" s="7"/>
      <c r="B18" s="245">
        <f>+'Datos Grales.'!D47</f>
        <v>0</v>
      </c>
      <c r="C18" s="246"/>
      <c r="D18" s="246"/>
      <c r="E18" s="246"/>
      <c r="F18" s="246"/>
      <c r="G18" s="246"/>
      <c r="H18" s="247"/>
      <c r="I18" s="248">
        <f>+'Datos Grales.'!D48</f>
        <v>0</v>
      </c>
      <c r="J18" s="249"/>
      <c r="K18" s="250"/>
      <c r="L18" s="245">
        <f>+'Datos Grales.'!D49</f>
        <v>0</v>
      </c>
      <c r="M18" s="246"/>
      <c r="N18" s="246"/>
      <c r="O18" s="246"/>
      <c r="P18" s="247"/>
      <c r="Q18" s="251">
        <f>IF(I18&gt;0,"Responsable de Control",0)</f>
        <v>0</v>
      </c>
      <c r="R18" s="252"/>
      <c r="S18" s="252"/>
      <c r="T18" s="252"/>
      <c r="U18" s="252"/>
      <c r="V18" s="253"/>
      <c r="W18" s="8"/>
    </row>
    <row r="19" spans="1:23" ht="27.75" customHeight="1" thickBot="1">
      <c r="A19" s="7"/>
      <c r="B19" s="245">
        <f>+'Datos Grales.'!D54</f>
        <v>0</v>
      </c>
      <c r="C19" s="246"/>
      <c r="D19" s="246"/>
      <c r="E19" s="246"/>
      <c r="F19" s="246"/>
      <c r="G19" s="246"/>
      <c r="H19" s="247"/>
      <c r="I19" s="248">
        <f>+'Datos Grales.'!D55</f>
        <v>0</v>
      </c>
      <c r="J19" s="249"/>
      <c r="K19" s="250"/>
      <c r="L19" s="245">
        <f>+'Datos Grales.'!D56</f>
        <v>0</v>
      </c>
      <c r="M19" s="246"/>
      <c r="N19" s="246"/>
      <c r="O19" s="246"/>
      <c r="P19" s="247"/>
      <c r="Q19" s="251">
        <f>IF(I18&gt;0,"Subresponsable",0)</f>
        <v>0</v>
      </c>
      <c r="R19" s="252"/>
      <c r="S19" s="252"/>
      <c r="T19" s="252"/>
      <c r="U19" s="252"/>
      <c r="V19" s="253"/>
      <c r="W19" s="8"/>
    </row>
    <row r="20" spans="1:23" ht="27.75" customHeight="1" thickBot="1">
      <c r="A20" s="7"/>
      <c r="B20" s="245">
        <f>+'Datos Grales.'!D61</f>
        <v>0</v>
      </c>
      <c r="C20" s="246"/>
      <c r="D20" s="246"/>
      <c r="E20" s="246"/>
      <c r="F20" s="246"/>
      <c r="G20" s="246"/>
      <c r="H20" s="247"/>
      <c r="I20" s="248">
        <f>+'Datos Grales.'!D62</f>
        <v>0</v>
      </c>
      <c r="J20" s="249"/>
      <c r="K20" s="250"/>
      <c r="L20" s="245">
        <f>+'Datos Grales.'!D63</f>
        <v>0</v>
      </c>
      <c r="M20" s="246"/>
      <c r="N20" s="246"/>
      <c r="O20" s="246"/>
      <c r="P20" s="247"/>
      <c r="Q20" s="251">
        <f>IF(I18&gt;0,"Subresponsable",0)</f>
        <v>0</v>
      </c>
      <c r="R20" s="252"/>
      <c r="S20" s="252"/>
      <c r="T20" s="252"/>
      <c r="U20" s="252"/>
      <c r="V20" s="253"/>
      <c r="W20" s="8"/>
    </row>
    <row r="21" spans="1:23" ht="27.75" customHeight="1" thickBot="1">
      <c r="A21" s="7"/>
      <c r="B21" s="245">
        <f>+'Datos Grales.'!D68</f>
        <v>0</v>
      </c>
      <c r="C21" s="246"/>
      <c r="D21" s="246"/>
      <c r="E21" s="246"/>
      <c r="F21" s="246"/>
      <c r="G21" s="246"/>
      <c r="H21" s="247"/>
      <c r="I21" s="248">
        <f>+'Datos Grales.'!D69</f>
        <v>0</v>
      </c>
      <c r="J21" s="249"/>
      <c r="K21" s="250"/>
      <c r="L21" s="245">
        <f>+'Datos Grales.'!D70</f>
        <v>0</v>
      </c>
      <c r="M21" s="246"/>
      <c r="N21" s="246"/>
      <c r="O21" s="246"/>
      <c r="P21" s="247"/>
      <c r="Q21" s="251">
        <f>IF(I18&gt;0,"Subresponsable",0)</f>
        <v>0</v>
      </c>
      <c r="R21" s="252"/>
      <c r="S21" s="252"/>
      <c r="T21" s="252"/>
      <c r="U21" s="252"/>
      <c r="V21" s="253"/>
      <c r="W21" s="8"/>
    </row>
    <row r="22" spans="1:23" ht="27.75" customHeight="1" thickBot="1">
      <c r="A22" s="7"/>
      <c r="B22" s="245">
        <f>+'Datos Grales.'!D75</f>
        <v>0</v>
      </c>
      <c r="C22" s="246"/>
      <c r="D22" s="246"/>
      <c r="E22" s="246"/>
      <c r="F22" s="246"/>
      <c r="G22" s="246"/>
      <c r="H22" s="247"/>
      <c r="I22" s="248">
        <f>+'Datos Grales.'!D76</f>
        <v>0</v>
      </c>
      <c r="J22" s="249"/>
      <c r="K22" s="250"/>
      <c r="L22" s="245">
        <f>+'Datos Grales.'!D77</f>
        <v>0</v>
      </c>
      <c r="M22" s="246"/>
      <c r="N22" s="246"/>
      <c r="O22" s="246"/>
      <c r="P22" s="247"/>
      <c r="Q22" s="251">
        <f>IF(I18&gt;0,"Subresponsable",0)</f>
        <v>0</v>
      </c>
      <c r="R22" s="252"/>
      <c r="S22" s="252"/>
      <c r="T22" s="252"/>
      <c r="U22" s="252"/>
      <c r="V22" s="253"/>
      <c r="W22" s="8"/>
    </row>
    <row r="23" spans="1:23" ht="15" customHeight="1" thickBot="1">
      <c r="A23" s="4"/>
      <c r="B23" s="5"/>
      <c r="C23" s="5"/>
      <c r="D23" s="5"/>
      <c r="E23" s="5"/>
      <c r="F23" s="5"/>
      <c r="G23" s="5"/>
      <c r="H23" s="5"/>
      <c r="I23" s="5"/>
      <c r="J23" s="5"/>
      <c r="K23" s="5"/>
      <c r="L23" s="5"/>
      <c r="M23" s="5"/>
      <c r="N23" s="5"/>
      <c r="O23" s="5"/>
      <c r="P23" s="5"/>
      <c r="Q23" s="5"/>
      <c r="R23" s="5"/>
      <c r="S23" s="5"/>
      <c r="T23" s="5"/>
      <c r="U23" s="5"/>
      <c r="V23" s="5"/>
      <c r="W23" s="6"/>
    </row>
    <row r="24" spans="1:23" ht="15" customHeight="1" thickTop="1"/>
  </sheetData>
  <sheetProtection password="C0F6" sheet="1" objects="1" scenarios="1"/>
  <mergeCells count="57">
    <mergeCell ref="A1:W1"/>
    <mergeCell ref="A2:W2"/>
    <mergeCell ref="B9:H9"/>
    <mergeCell ref="I9:K9"/>
    <mergeCell ref="A6:W6"/>
    <mergeCell ref="A3:W3"/>
    <mergeCell ref="A4:W4"/>
    <mergeCell ref="A5:W5"/>
    <mergeCell ref="A8:W8"/>
    <mergeCell ref="L9:P9"/>
    <mergeCell ref="A7:W7"/>
    <mergeCell ref="Q9:V9"/>
    <mergeCell ref="L12:P12"/>
    <mergeCell ref="B12:H12"/>
    <mergeCell ref="I12:K12"/>
    <mergeCell ref="L10:P10"/>
    <mergeCell ref="Q12:V12"/>
    <mergeCell ref="Q10:V10"/>
    <mergeCell ref="L11:P11"/>
    <mergeCell ref="Q11:V11"/>
    <mergeCell ref="B10:H10"/>
    <mergeCell ref="I10:K10"/>
    <mergeCell ref="B11:H11"/>
    <mergeCell ref="I11:K11"/>
    <mergeCell ref="L13:P13"/>
    <mergeCell ref="Q13:V13"/>
    <mergeCell ref="B13:H13"/>
    <mergeCell ref="I13:K13"/>
    <mergeCell ref="L14:P14"/>
    <mergeCell ref="Q14:V14"/>
    <mergeCell ref="L18:P18"/>
    <mergeCell ref="Q18:V18"/>
    <mergeCell ref="B14:H14"/>
    <mergeCell ref="I14:K14"/>
    <mergeCell ref="B18:H18"/>
    <mergeCell ref="I18:K18"/>
    <mergeCell ref="A16:W16"/>
    <mergeCell ref="B17:H17"/>
    <mergeCell ref="I17:K17"/>
    <mergeCell ref="L17:P17"/>
    <mergeCell ref="Q17:V17"/>
    <mergeCell ref="L19:P19"/>
    <mergeCell ref="B22:H22"/>
    <mergeCell ref="I22:K22"/>
    <mergeCell ref="Q19:V19"/>
    <mergeCell ref="L20:P20"/>
    <mergeCell ref="Q20:V20"/>
    <mergeCell ref="B19:H19"/>
    <mergeCell ref="I19:K19"/>
    <mergeCell ref="B20:H20"/>
    <mergeCell ref="I20:K20"/>
    <mergeCell ref="Q21:V21"/>
    <mergeCell ref="L22:P22"/>
    <mergeCell ref="Q22:V22"/>
    <mergeCell ref="L21:P21"/>
    <mergeCell ref="B21:H21"/>
    <mergeCell ref="I21:K21"/>
  </mergeCells>
  <conditionalFormatting sqref="B18:V22 B10:V15">
    <cfRule type="cellIs" dxfId="2" priority="1" operator="equal">
      <formula>0</formula>
    </cfRule>
  </conditionalFormatting>
  <printOptions horizontalCentered="1" verticalCentered="1"/>
  <pageMargins left="0.78740157480314965" right="0.59055118110236227" top="0.78740157480314965" bottom="0.59055118110236227"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sheetPr codeName="Hoja9"/>
  <dimension ref="A1:W34"/>
  <sheetViews>
    <sheetView showGridLines="0" showRowColHeaders="0" workbookViewId="0">
      <selection sqref="A1:W1"/>
    </sheetView>
  </sheetViews>
  <sheetFormatPr baseColWidth="10" defaultRowHeight="15"/>
  <cols>
    <col min="1" max="23" width="3.7109375" style="1" customWidth="1"/>
    <col min="24" max="16384" width="11.42578125" style="1"/>
  </cols>
  <sheetData>
    <row r="1" spans="1:23" ht="42" customHeight="1" thickTop="1" thickBot="1">
      <c r="A1" s="176" t="str">
        <f>+'Ordenes de Pago'!A1</f>
        <v>RENDICIÓN DE CUENTAS
ACORDADA T. C. Nº 12.227/2.022</v>
      </c>
      <c r="B1" s="177"/>
      <c r="C1" s="177"/>
      <c r="D1" s="177"/>
      <c r="E1" s="177"/>
      <c r="F1" s="177"/>
      <c r="G1" s="177"/>
      <c r="H1" s="177"/>
      <c r="I1" s="177"/>
      <c r="J1" s="177"/>
      <c r="K1" s="177"/>
      <c r="L1" s="177"/>
      <c r="M1" s="177"/>
      <c r="N1" s="177"/>
      <c r="O1" s="177"/>
      <c r="P1" s="177"/>
      <c r="Q1" s="177"/>
      <c r="R1" s="177"/>
      <c r="S1" s="177"/>
      <c r="T1" s="177"/>
      <c r="U1" s="177"/>
      <c r="V1" s="177"/>
      <c r="W1" s="178"/>
    </row>
    <row r="2" spans="1:23" s="2" customFormat="1" ht="13.5" thickTop="1">
      <c r="A2" s="179" t="s">
        <v>2</v>
      </c>
      <c r="B2" s="180"/>
      <c r="C2" s="180"/>
      <c r="D2" s="180"/>
      <c r="E2" s="180"/>
      <c r="F2" s="180"/>
      <c r="G2" s="180"/>
      <c r="H2" s="180"/>
      <c r="I2" s="180"/>
      <c r="J2" s="180"/>
      <c r="K2" s="180"/>
      <c r="L2" s="180"/>
      <c r="M2" s="180"/>
      <c r="N2" s="180"/>
      <c r="O2" s="180"/>
      <c r="P2" s="180"/>
      <c r="Q2" s="180"/>
      <c r="R2" s="180"/>
      <c r="S2" s="180"/>
      <c r="T2" s="180"/>
      <c r="U2" s="180"/>
      <c r="V2" s="180"/>
      <c r="W2" s="181"/>
    </row>
    <row r="3" spans="1:23" s="2" customFormat="1" ht="42" customHeight="1" thickBot="1">
      <c r="A3" s="182" t="str">
        <f>+'Datos Grales.'!D3</f>
        <v>TESORERÍA GENERAL DE LA PROVINCIA</v>
      </c>
      <c r="B3" s="183"/>
      <c r="C3" s="183"/>
      <c r="D3" s="183"/>
      <c r="E3" s="183"/>
      <c r="F3" s="183"/>
      <c r="G3" s="183"/>
      <c r="H3" s="183"/>
      <c r="I3" s="183"/>
      <c r="J3" s="183"/>
      <c r="K3" s="183"/>
      <c r="L3" s="183"/>
      <c r="M3" s="183"/>
      <c r="N3" s="183"/>
      <c r="O3" s="183"/>
      <c r="P3" s="183"/>
      <c r="Q3" s="183"/>
      <c r="R3" s="183"/>
      <c r="S3" s="183"/>
      <c r="T3" s="183"/>
      <c r="U3" s="183"/>
      <c r="V3" s="183"/>
      <c r="W3" s="184"/>
    </row>
    <row r="4" spans="1:23" s="24" customFormat="1" ht="36" customHeight="1" thickTop="1">
      <c r="A4" s="274" t="s">
        <v>49</v>
      </c>
      <c r="B4" s="275"/>
      <c r="C4" s="275"/>
      <c r="D4" s="275"/>
      <c r="E4" s="275"/>
      <c r="F4" s="275"/>
      <c r="G4" s="275"/>
      <c r="H4" s="275"/>
      <c r="I4" s="275"/>
      <c r="J4" s="275"/>
      <c r="K4" s="275"/>
      <c r="L4" s="275"/>
      <c r="M4" s="275"/>
      <c r="N4" s="275"/>
      <c r="O4" s="275"/>
      <c r="P4" s="275"/>
      <c r="Q4" s="275"/>
      <c r="R4" s="275"/>
      <c r="S4" s="275"/>
      <c r="T4" s="275"/>
      <c r="U4" s="275"/>
      <c r="V4" s="275"/>
      <c r="W4" s="276"/>
    </row>
    <row r="5" spans="1:23" s="24" customFormat="1" ht="18" customHeight="1">
      <c r="A5" s="188" t="str">
        <f>CONCATENATE("Por el Pago de ",'Datos Grales.'!D6," - ",'Datos Grales.'!D5," correspondiente al Periodo ",'Datos Grales.'!D7," de ",'Datos Grales.'!D8)</f>
        <v xml:space="preserve">Por el Pago de  -  correspondiente al Periodo  de </v>
      </c>
      <c r="B5" s="189"/>
      <c r="C5" s="189"/>
      <c r="D5" s="189"/>
      <c r="E5" s="189"/>
      <c r="F5" s="189"/>
      <c r="G5" s="189"/>
      <c r="H5" s="189"/>
      <c r="I5" s="189"/>
      <c r="J5" s="189"/>
      <c r="K5" s="189"/>
      <c r="L5" s="189"/>
      <c r="M5" s="189"/>
      <c r="N5" s="189"/>
      <c r="O5" s="189"/>
      <c r="P5" s="189"/>
      <c r="Q5" s="189"/>
      <c r="R5" s="189"/>
      <c r="S5" s="189"/>
      <c r="T5" s="189"/>
      <c r="U5" s="189"/>
      <c r="V5" s="189"/>
      <c r="W5" s="190"/>
    </row>
    <row r="6" spans="1:23" s="24" customFormat="1" ht="18" customHeight="1" thickBot="1">
      <c r="A6" s="191"/>
      <c r="B6" s="192"/>
      <c r="C6" s="192"/>
      <c r="D6" s="192"/>
      <c r="E6" s="192"/>
      <c r="F6" s="192"/>
      <c r="G6" s="192"/>
      <c r="H6" s="192"/>
      <c r="I6" s="192"/>
      <c r="J6" s="192"/>
      <c r="K6" s="192"/>
      <c r="L6" s="192"/>
      <c r="M6" s="192"/>
      <c r="N6" s="192"/>
      <c r="O6" s="192"/>
      <c r="P6" s="192"/>
      <c r="Q6" s="192"/>
      <c r="R6" s="192"/>
      <c r="S6" s="192"/>
      <c r="T6" s="192"/>
      <c r="U6" s="192"/>
      <c r="V6" s="192"/>
      <c r="W6" s="193"/>
    </row>
    <row r="7" spans="1:23" s="2" customFormat="1" ht="13.5" thickTop="1">
      <c r="A7" s="25"/>
      <c r="B7" s="26"/>
      <c r="C7" s="26"/>
      <c r="D7" s="26"/>
      <c r="E7" s="27"/>
      <c r="F7" s="26"/>
      <c r="G7" s="26"/>
      <c r="H7" s="26"/>
      <c r="I7" s="26"/>
      <c r="J7" s="26"/>
      <c r="K7" s="26"/>
      <c r="L7" s="26"/>
      <c r="M7" s="26"/>
      <c r="N7" s="26"/>
      <c r="O7" s="26"/>
      <c r="P7" s="26"/>
      <c r="Q7" s="26"/>
      <c r="R7" s="26"/>
      <c r="S7" s="26"/>
      <c r="T7" s="26"/>
      <c r="U7" s="26"/>
      <c r="V7" s="26"/>
      <c r="W7" s="28"/>
    </row>
    <row r="8" spans="1:23" s="3" customFormat="1" ht="15.75">
      <c r="A8" s="30"/>
      <c r="B8" s="31" t="s">
        <v>210</v>
      </c>
      <c r="E8" s="32"/>
      <c r="Q8" s="272">
        <f>+'Ordenes de Pago'!G52</f>
        <v>0</v>
      </c>
      <c r="R8" s="272"/>
      <c r="S8" s="272"/>
      <c r="T8" s="272"/>
      <c r="U8" s="272"/>
      <c r="V8" s="272"/>
      <c r="W8" s="34"/>
    </row>
    <row r="9" spans="1:23" s="2" customFormat="1" ht="13.5" customHeight="1">
      <c r="A9" s="7"/>
      <c r="B9" s="2" t="s">
        <v>212</v>
      </c>
      <c r="W9" s="8"/>
    </row>
    <row r="10" spans="1:23" s="2" customFormat="1" ht="12.75">
      <c r="A10" s="7"/>
      <c r="W10" s="8"/>
    </row>
    <row r="11" spans="1:23" s="2" customFormat="1" ht="12.75">
      <c r="A11" s="7"/>
      <c r="W11" s="8"/>
    </row>
    <row r="12" spans="1:23" s="3" customFormat="1" ht="15.75">
      <c r="A12" s="30"/>
      <c r="B12" s="31" t="s">
        <v>211</v>
      </c>
      <c r="E12" s="32"/>
      <c r="P12" s="33"/>
      <c r="Q12" s="272">
        <f>+M13+M15+M17</f>
        <v>0</v>
      </c>
      <c r="R12" s="272"/>
      <c r="S12" s="272"/>
      <c r="T12" s="272"/>
      <c r="U12" s="272"/>
      <c r="V12" s="272"/>
      <c r="W12" s="34"/>
    </row>
    <row r="13" spans="1:23" s="2" customFormat="1" ht="12.75">
      <c r="A13" s="7"/>
      <c r="B13" s="35" t="s">
        <v>216</v>
      </c>
      <c r="E13" s="29"/>
      <c r="M13" s="273">
        <f>+'Ing., Egresos y Devoluc.'!G112</f>
        <v>0</v>
      </c>
      <c r="N13" s="273"/>
      <c r="O13" s="273"/>
      <c r="P13" s="273"/>
      <c r="Q13" s="273"/>
      <c r="R13" s="36"/>
      <c r="S13" s="36"/>
      <c r="T13" s="36"/>
      <c r="U13" s="36"/>
      <c r="V13" s="36"/>
      <c r="W13" s="8"/>
    </row>
    <row r="14" spans="1:23" s="38" customFormat="1" ht="13.5" customHeight="1">
      <c r="A14" s="37"/>
      <c r="B14" s="38" t="s">
        <v>213</v>
      </c>
      <c r="W14" s="39"/>
    </row>
    <row r="15" spans="1:23" s="2" customFormat="1" ht="12.75">
      <c r="A15" s="7"/>
      <c r="B15" s="35" t="s">
        <v>214</v>
      </c>
      <c r="E15" s="29"/>
      <c r="M15" s="273">
        <f>+'Ing., Egresos y Devoluc.'!I112</f>
        <v>0</v>
      </c>
      <c r="N15" s="273"/>
      <c r="O15" s="273"/>
      <c r="P15" s="273"/>
      <c r="Q15" s="273"/>
      <c r="R15" s="36"/>
      <c r="S15" s="36"/>
      <c r="T15" s="36"/>
      <c r="U15" s="36"/>
      <c r="V15" s="36"/>
      <c r="W15" s="8"/>
    </row>
    <row r="16" spans="1:23" s="38" customFormat="1" ht="13.5" customHeight="1">
      <c r="A16" s="37"/>
      <c r="B16" s="38" t="s">
        <v>213</v>
      </c>
      <c r="W16" s="39"/>
    </row>
    <row r="17" spans="1:23" s="2" customFormat="1" ht="12.75">
      <c r="A17" s="7"/>
      <c r="B17" s="35" t="s">
        <v>215</v>
      </c>
      <c r="E17" s="29"/>
      <c r="M17" s="273">
        <f>+'Ing., Egresos y Devoluc.'!K112</f>
        <v>0</v>
      </c>
      <c r="N17" s="273"/>
      <c r="O17" s="273"/>
      <c r="P17" s="273"/>
      <c r="Q17" s="273"/>
      <c r="R17" s="36"/>
      <c r="S17" s="36"/>
      <c r="T17" s="36"/>
      <c r="U17" s="36"/>
      <c r="V17" s="36"/>
      <c r="W17" s="8"/>
    </row>
    <row r="18" spans="1:23" s="38" customFormat="1" ht="13.5" customHeight="1">
      <c r="A18" s="37"/>
      <c r="B18" s="38" t="s">
        <v>213</v>
      </c>
      <c r="W18" s="39"/>
    </row>
    <row r="19" spans="1:23" s="2" customFormat="1" ht="12.75">
      <c r="A19" s="7"/>
      <c r="W19" s="8"/>
    </row>
    <row r="20" spans="1:23" s="2" customFormat="1" ht="12.75">
      <c r="A20" s="7"/>
      <c r="W20" s="8"/>
    </row>
    <row r="21" spans="1:23" s="3" customFormat="1" ht="15.75">
      <c r="A21" s="30"/>
      <c r="B21" s="31" t="s">
        <v>217</v>
      </c>
      <c r="E21" s="32"/>
      <c r="P21" s="33"/>
      <c r="Q21" s="272">
        <f>+M22+M24+M26</f>
        <v>0</v>
      </c>
      <c r="R21" s="272"/>
      <c r="S21" s="272"/>
      <c r="T21" s="272"/>
      <c r="U21" s="272"/>
      <c r="V21" s="272"/>
      <c r="W21" s="34"/>
    </row>
    <row r="22" spans="1:23" s="2" customFormat="1" ht="12.75">
      <c r="A22" s="7"/>
      <c r="B22" s="35" t="s">
        <v>218</v>
      </c>
      <c r="E22" s="29"/>
      <c r="M22" s="273">
        <f>+'Ing., Egresos y Devoluc.'!G168</f>
        <v>0</v>
      </c>
      <c r="N22" s="273"/>
      <c r="O22" s="273"/>
      <c r="P22" s="273"/>
      <c r="Q22" s="273"/>
      <c r="R22" s="36"/>
      <c r="S22" s="36"/>
      <c r="T22" s="36"/>
      <c r="U22" s="36"/>
      <c r="V22" s="36"/>
      <c r="W22" s="8"/>
    </row>
    <row r="23" spans="1:23" s="38" customFormat="1" ht="13.5" customHeight="1">
      <c r="A23" s="37"/>
      <c r="B23" s="38" t="s">
        <v>213</v>
      </c>
      <c r="W23" s="39"/>
    </row>
    <row r="24" spans="1:23" s="2" customFormat="1" ht="12.75">
      <c r="A24" s="7"/>
      <c r="B24" s="35" t="s">
        <v>219</v>
      </c>
      <c r="E24" s="29"/>
      <c r="M24" s="273">
        <f>+'Ing., Egresos y Devoluc.'!I168</f>
        <v>0</v>
      </c>
      <c r="N24" s="273"/>
      <c r="O24" s="273"/>
      <c r="P24" s="273"/>
      <c r="Q24" s="273"/>
      <c r="R24" s="36"/>
      <c r="S24" s="36"/>
      <c r="T24" s="36"/>
      <c r="U24" s="36"/>
      <c r="V24" s="36"/>
      <c r="W24" s="8"/>
    </row>
    <row r="25" spans="1:23" s="38" customFormat="1" ht="13.5" customHeight="1">
      <c r="A25" s="37"/>
      <c r="B25" s="38" t="s">
        <v>213</v>
      </c>
      <c r="W25" s="39"/>
    </row>
    <row r="26" spans="1:23" s="2" customFormat="1" ht="12.75">
      <c r="A26" s="7"/>
      <c r="B26" s="35" t="s">
        <v>220</v>
      </c>
      <c r="E26" s="29"/>
      <c r="M26" s="273">
        <f>+'Ing., Egresos y Devoluc.'!K168</f>
        <v>0</v>
      </c>
      <c r="N26" s="273"/>
      <c r="O26" s="273"/>
      <c r="P26" s="273"/>
      <c r="Q26" s="273"/>
      <c r="R26" s="36"/>
      <c r="S26" s="36"/>
      <c r="T26" s="36"/>
      <c r="U26" s="36"/>
      <c r="V26" s="36"/>
      <c r="W26" s="8"/>
    </row>
    <row r="27" spans="1:23" s="38" customFormat="1" ht="13.5" customHeight="1">
      <c r="A27" s="37"/>
      <c r="B27" s="38" t="s">
        <v>213</v>
      </c>
      <c r="W27" s="39"/>
    </row>
    <row r="28" spans="1:23" s="2" customFormat="1" ht="12.75">
      <c r="A28" s="7"/>
      <c r="W28" s="8"/>
    </row>
    <row r="29" spans="1:23" s="2" customFormat="1" ht="12.75">
      <c r="A29" s="7"/>
      <c r="W29" s="8"/>
    </row>
    <row r="30" spans="1:23" s="3" customFormat="1" ht="15.75">
      <c r="A30" s="30"/>
      <c r="B30" s="31" t="s">
        <v>221</v>
      </c>
      <c r="E30" s="32"/>
      <c r="Q30" s="272">
        <f>+Q8-Q12-Q21</f>
        <v>0</v>
      </c>
      <c r="R30" s="272"/>
      <c r="S30" s="272"/>
      <c r="T30" s="272"/>
      <c r="U30" s="272"/>
      <c r="V30" s="272"/>
      <c r="W30" s="34"/>
    </row>
    <row r="31" spans="1:23" s="2" customFormat="1" ht="13.5" customHeight="1">
      <c r="A31" s="7"/>
      <c r="B31" s="2" t="s">
        <v>42</v>
      </c>
      <c r="W31" s="8"/>
    </row>
    <row r="32" spans="1:23" s="2" customFormat="1" ht="13.5" customHeight="1">
      <c r="A32" s="7"/>
      <c r="B32" s="280">
        <f>ROUND((Q30),2)</f>
        <v>0</v>
      </c>
      <c r="C32" s="281"/>
      <c r="D32" s="281"/>
      <c r="E32" s="281"/>
      <c r="F32" s="281"/>
      <c r="G32" s="281"/>
      <c r="H32" s="281"/>
      <c r="I32" s="281"/>
      <c r="J32" s="281"/>
      <c r="K32" s="281"/>
      <c r="L32" s="281"/>
      <c r="M32" s="281"/>
      <c r="N32" s="281"/>
      <c r="O32" s="281"/>
      <c r="P32" s="281"/>
      <c r="Q32" s="281"/>
      <c r="R32" s="281"/>
      <c r="S32" s="281"/>
      <c r="T32" s="281"/>
      <c r="U32" s="281"/>
      <c r="V32" s="281"/>
      <c r="W32" s="8"/>
    </row>
    <row r="33" spans="1:23" ht="15.75" thickBot="1">
      <c r="A33" s="277" t="str">
        <f>IF(B32=0,"ECUACIÓN A=B+C CORRECTA","ATENCIÓN!! No se verifica la igualdad en la ecuación A=B+C. Verifique los importes.")</f>
        <v>ECUACIÓN A=B+C CORRECTA</v>
      </c>
      <c r="B33" s="278"/>
      <c r="C33" s="278"/>
      <c r="D33" s="278"/>
      <c r="E33" s="278"/>
      <c r="F33" s="278"/>
      <c r="G33" s="278"/>
      <c r="H33" s="278"/>
      <c r="I33" s="278"/>
      <c r="J33" s="278"/>
      <c r="K33" s="278"/>
      <c r="L33" s="278"/>
      <c r="M33" s="278"/>
      <c r="N33" s="278"/>
      <c r="O33" s="278"/>
      <c r="P33" s="278"/>
      <c r="Q33" s="278"/>
      <c r="R33" s="278"/>
      <c r="S33" s="278"/>
      <c r="T33" s="278"/>
      <c r="U33" s="278"/>
      <c r="V33" s="278"/>
      <c r="W33" s="279"/>
    </row>
    <row r="34" spans="1:23" ht="15.75" thickTop="1"/>
  </sheetData>
  <sheetProtection password="C0F6" sheet="1" objects="1" scenarios="1"/>
  <mergeCells count="17">
    <mergeCell ref="M26:Q26"/>
    <mergeCell ref="Q12:V12"/>
    <mergeCell ref="Q21:V21"/>
    <mergeCell ref="Q30:V30"/>
    <mergeCell ref="A33:W33"/>
    <mergeCell ref="B32:V32"/>
    <mergeCell ref="M13:Q13"/>
    <mergeCell ref="M15:Q15"/>
    <mergeCell ref="M22:Q22"/>
    <mergeCell ref="M24:Q24"/>
    <mergeCell ref="Q8:V8"/>
    <mergeCell ref="M17:Q17"/>
    <mergeCell ref="A5:W6"/>
    <mergeCell ref="A1:W1"/>
    <mergeCell ref="A2:W2"/>
    <mergeCell ref="A3:W3"/>
    <mergeCell ref="A4:W4"/>
  </mergeCells>
  <conditionalFormatting sqref="A33:W33">
    <cfRule type="containsText" dxfId="1" priority="1" operator="containsText" text="ATENCIÓN!! No se verifica la igualdad en la ecuación A=B+C. Verifique los importes.">
      <formula>NOT(ISERROR(SEARCH("ATENCIÓN!! No se verifica la igualdad en la ecuación A=B+C. Verifique los importes.",A33)))</formula>
    </cfRule>
    <cfRule type="containsText" dxfId="0" priority="2" operator="containsText" text="ECUACIÓN A=B+C CORRECTA">
      <formula>NOT(ISERROR(SEARCH("ECUACIÓN A=B+C CORRECTA",A33)))</formula>
    </cfRule>
  </conditionalFormatting>
  <pageMargins left="0.78740157480314965" right="0.59055118110236227" top="1.3779527559055118" bottom="0.7874015748031496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sheetPr codeName="Hoja2"/>
  <dimension ref="A1:G99"/>
  <sheetViews>
    <sheetView workbookViewId="0">
      <selection sqref="A1:C1"/>
    </sheetView>
  </sheetViews>
  <sheetFormatPr baseColWidth="10" defaultColWidth="11.5703125" defaultRowHeight="12.75"/>
  <cols>
    <col min="1" max="1" width="33.5703125" style="57" bestFit="1" customWidth="1"/>
    <col min="2" max="2" width="39.5703125" style="57" customWidth="1"/>
    <col min="3" max="3" width="23.85546875" style="57" customWidth="1"/>
    <col min="4" max="4" width="13.7109375" style="57" bestFit="1" customWidth="1"/>
    <col min="5" max="5" width="4" style="57" bestFit="1" customWidth="1"/>
    <col min="6" max="6" width="15.7109375" style="57" customWidth="1"/>
    <col min="7" max="7" width="5" style="57" bestFit="1" customWidth="1"/>
    <col min="8" max="256" width="11.5703125" style="57"/>
    <col min="257" max="257" width="46.140625" style="57" bestFit="1" customWidth="1"/>
    <col min="258" max="258" width="13.7109375" style="57" bestFit="1" customWidth="1"/>
    <col min="259" max="259" width="36.85546875" style="57" bestFit="1" customWidth="1"/>
    <col min="260" max="260" width="7.7109375" style="57" bestFit="1" customWidth="1"/>
    <col min="261" max="261" width="15.7109375" style="57" customWidth="1"/>
    <col min="262" max="262" width="5" style="57" bestFit="1" customWidth="1"/>
    <col min="263" max="512" width="11.5703125" style="57"/>
    <col min="513" max="513" width="46.140625" style="57" bestFit="1" customWidth="1"/>
    <col min="514" max="514" width="13.7109375" style="57" bestFit="1" customWidth="1"/>
    <col min="515" max="515" width="36.85546875" style="57" bestFit="1" customWidth="1"/>
    <col min="516" max="516" width="7.7109375" style="57" bestFit="1" customWidth="1"/>
    <col min="517" max="517" width="15.7109375" style="57" customWidth="1"/>
    <col min="518" max="518" width="5" style="57" bestFit="1" customWidth="1"/>
    <col min="519" max="768" width="11.5703125" style="57"/>
    <col min="769" max="769" width="46.140625" style="57" bestFit="1" customWidth="1"/>
    <col min="770" max="770" width="13.7109375" style="57" bestFit="1" customWidth="1"/>
    <col min="771" max="771" width="36.85546875" style="57" bestFit="1" customWidth="1"/>
    <col min="772" max="772" width="7.7109375" style="57" bestFit="1" customWidth="1"/>
    <col min="773" max="773" width="15.7109375" style="57" customWidth="1"/>
    <col min="774" max="774" width="5" style="57" bestFit="1" customWidth="1"/>
    <col min="775" max="1024" width="11.5703125" style="57"/>
    <col min="1025" max="1025" width="46.140625" style="57" bestFit="1" customWidth="1"/>
    <col min="1026" max="1026" width="13.7109375" style="57" bestFit="1" customWidth="1"/>
    <col min="1027" max="1027" width="36.85546875" style="57" bestFit="1" customWidth="1"/>
    <col min="1028" max="1028" width="7.7109375" style="57" bestFit="1" customWidth="1"/>
    <col min="1029" max="1029" width="15.7109375" style="57" customWidth="1"/>
    <col min="1030" max="1030" width="5" style="57" bestFit="1" customWidth="1"/>
    <col min="1031" max="1280" width="11.5703125" style="57"/>
    <col min="1281" max="1281" width="46.140625" style="57" bestFit="1" customWidth="1"/>
    <col min="1282" max="1282" width="13.7109375" style="57" bestFit="1" customWidth="1"/>
    <col min="1283" max="1283" width="36.85546875" style="57" bestFit="1" customWidth="1"/>
    <col min="1284" max="1284" width="7.7109375" style="57" bestFit="1" customWidth="1"/>
    <col min="1285" max="1285" width="15.7109375" style="57" customWidth="1"/>
    <col min="1286" max="1286" width="5" style="57" bestFit="1" customWidth="1"/>
    <col min="1287" max="1536" width="11.5703125" style="57"/>
    <col min="1537" max="1537" width="46.140625" style="57" bestFit="1" customWidth="1"/>
    <col min="1538" max="1538" width="13.7109375" style="57" bestFit="1" customWidth="1"/>
    <col min="1539" max="1539" width="36.85546875" style="57" bestFit="1" customWidth="1"/>
    <col min="1540" max="1540" width="7.7109375" style="57" bestFit="1" customWidth="1"/>
    <col min="1541" max="1541" width="15.7109375" style="57" customWidth="1"/>
    <col min="1542" max="1542" width="5" style="57" bestFit="1" customWidth="1"/>
    <col min="1543" max="1792" width="11.5703125" style="57"/>
    <col min="1793" max="1793" width="46.140625" style="57" bestFit="1" customWidth="1"/>
    <col min="1794" max="1794" width="13.7109375" style="57" bestFit="1" customWidth="1"/>
    <col min="1795" max="1795" width="36.85546875" style="57" bestFit="1" customWidth="1"/>
    <col min="1796" max="1796" width="7.7109375" style="57" bestFit="1" customWidth="1"/>
    <col min="1797" max="1797" width="15.7109375" style="57" customWidth="1"/>
    <col min="1798" max="1798" width="5" style="57" bestFit="1" customWidth="1"/>
    <col min="1799" max="2048" width="11.5703125" style="57"/>
    <col min="2049" max="2049" width="46.140625" style="57" bestFit="1" customWidth="1"/>
    <col min="2050" max="2050" width="13.7109375" style="57" bestFit="1" customWidth="1"/>
    <col min="2051" max="2051" width="36.85546875" style="57" bestFit="1" customWidth="1"/>
    <col min="2052" max="2052" width="7.7109375" style="57" bestFit="1" customWidth="1"/>
    <col min="2053" max="2053" width="15.7109375" style="57" customWidth="1"/>
    <col min="2054" max="2054" width="5" style="57" bestFit="1" customWidth="1"/>
    <col min="2055" max="2304" width="11.5703125" style="57"/>
    <col min="2305" max="2305" width="46.140625" style="57" bestFit="1" customWidth="1"/>
    <col min="2306" max="2306" width="13.7109375" style="57" bestFit="1" customWidth="1"/>
    <col min="2307" max="2307" width="36.85546875" style="57" bestFit="1" customWidth="1"/>
    <col min="2308" max="2308" width="7.7109375" style="57" bestFit="1" customWidth="1"/>
    <col min="2309" max="2309" width="15.7109375" style="57" customWidth="1"/>
    <col min="2310" max="2310" width="5" style="57" bestFit="1" customWidth="1"/>
    <col min="2311" max="2560" width="11.5703125" style="57"/>
    <col min="2561" max="2561" width="46.140625" style="57" bestFit="1" customWidth="1"/>
    <col min="2562" max="2562" width="13.7109375" style="57" bestFit="1" customWidth="1"/>
    <col min="2563" max="2563" width="36.85546875" style="57" bestFit="1" customWidth="1"/>
    <col min="2564" max="2564" width="7.7109375" style="57" bestFit="1" customWidth="1"/>
    <col min="2565" max="2565" width="15.7109375" style="57" customWidth="1"/>
    <col min="2566" max="2566" width="5" style="57" bestFit="1" customWidth="1"/>
    <col min="2567" max="2816" width="11.5703125" style="57"/>
    <col min="2817" max="2817" width="46.140625" style="57" bestFit="1" customWidth="1"/>
    <col min="2818" max="2818" width="13.7109375" style="57" bestFit="1" customWidth="1"/>
    <col min="2819" max="2819" width="36.85546875" style="57" bestFit="1" customWidth="1"/>
    <col min="2820" max="2820" width="7.7109375" style="57" bestFit="1" customWidth="1"/>
    <col min="2821" max="2821" width="15.7109375" style="57" customWidth="1"/>
    <col min="2822" max="2822" width="5" style="57" bestFit="1" customWidth="1"/>
    <col min="2823" max="3072" width="11.5703125" style="57"/>
    <col min="3073" max="3073" width="46.140625" style="57" bestFit="1" customWidth="1"/>
    <col min="3074" max="3074" width="13.7109375" style="57" bestFit="1" customWidth="1"/>
    <col min="3075" max="3075" width="36.85546875" style="57" bestFit="1" customWidth="1"/>
    <col min="3076" max="3076" width="7.7109375" style="57" bestFit="1" customWidth="1"/>
    <col min="3077" max="3077" width="15.7109375" style="57" customWidth="1"/>
    <col min="3078" max="3078" width="5" style="57" bestFit="1" customWidth="1"/>
    <col min="3079" max="3328" width="11.5703125" style="57"/>
    <col min="3329" max="3329" width="46.140625" style="57" bestFit="1" customWidth="1"/>
    <col min="3330" max="3330" width="13.7109375" style="57" bestFit="1" customWidth="1"/>
    <col min="3331" max="3331" width="36.85546875" style="57" bestFit="1" customWidth="1"/>
    <col min="3332" max="3332" width="7.7109375" style="57" bestFit="1" customWidth="1"/>
    <col min="3333" max="3333" width="15.7109375" style="57" customWidth="1"/>
    <col min="3334" max="3334" width="5" style="57" bestFit="1" customWidth="1"/>
    <col min="3335" max="3584" width="11.5703125" style="57"/>
    <col min="3585" max="3585" width="46.140625" style="57" bestFit="1" customWidth="1"/>
    <col min="3586" max="3586" width="13.7109375" style="57" bestFit="1" customWidth="1"/>
    <col min="3587" max="3587" width="36.85546875" style="57" bestFit="1" customWidth="1"/>
    <col min="3588" max="3588" width="7.7109375" style="57" bestFit="1" customWidth="1"/>
    <col min="3589" max="3589" width="15.7109375" style="57" customWidth="1"/>
    <col min="3590" max="3590" width="5" style="57" bestFit="1" customWidth="1"/>
    <col min="3591" max="3840" width="11.5703125" style="57"/>
    <col min="3841" max="3841" width="46.140625" style="57" bestFit="1" customWidth="1"/>
    <col min="3842" max="3842" width="13.7109375" style="57" bestFit="1" customWidth="1"/>
    <col min="3843" max="3843" width="36.85546875" style="57" bestFit="1" customWidth="1"/>
    <col min="3844" max="3844" width="7.7109375" style="57" bestFit="1" customWidth="1"/>
    <col min="3845" max="3845" width="15.7109375" style="57" customWidth="1"/>
    <col min="3846" max="3846" width="5" style="57" bestFit="1" customWidth="1"/>
    <col min="3847" max="4096" width="11.5703125" style="57"/>
    <col min="4097" max="4097" width="46.140625" style="57" bestFit="1" customWidth="1"/>
    <col min="4098" max="4098" width="13.7109375" style="57" bestFit="1" customWidth="1"/>
    <col min="4099" max="4099" width="36.85546875" style="57" bestFit="1" customWidth="1"/>
    <col min="4100" max="4100" width="7.7109375" style="57" bestFit="1" customWidth="1"/>
    <col min="4101" max="4101" width="15.7109375" style="57" customWidth="1"/>
    <col min="4102" max="4102" width="5" style="57" bestFit="1" customWidth="1"/>
    <col min="4103" max="4352" width="11.5703125" style="57"/>
    <col min="4353" max="4353" width="46.140625" style="57" bestFit="1" customWidth="1"/>
    <col min="4354" max="4354" width="13.7109375" style="57" bestFit="1" customWidth="1"/>
    <col min="4355" max="4355" width="36.85546875" style="57" bestFit="1" customWidth="1"/>
    <col min="4356" max="4356" width="7.7109375" style="57" bestFit="1" customWidth="1"/>
    <col min="4357" max="4357" width="15.7109375" style="57" customWidth="1"/>
    <col min="4358" max="4358" width="5" style="57" bestFit="1" customWidth="1"/>
    <col min="4359" max="4608" width="11.5703125" style="57"/>
    <col min="4609" max="4609" width="46.140625" style="57" bestFit="1" customWidth="1"/>
    <col min="4610" max="4610" width="13.7109375" style="57" bestFit="1" customWidth="1"/>
    <col min="4611" max="4611" width="36.85546875" style="57" bestFit="1" customWidth="1"/>
    <col min="4612" max="4612" width="7.7109375" style="57" bestFit="1" customWidth="1"/>
    <col min="4613" max="4613" width="15.7109375" style="57" customWidth="1"/>
    <col min="4614" max="4614" width="5" style="57" bestFit="1" customWidth="1"/>
    <col min="4615" max="4864" width="11.5703125" style="57"/>
    <col min="4865" max="4865" width="46.140625" style="57" bestFit="1" customWidth="1"/>
    <col min="4866" max="4866" width="13.7109375" style="57" bestFit="1" customWidth="1"/>
    <col min="4867" max="4867" width="36.85546875" style="57" bestFit="1" customWidth="1"/>
    <col min="4868" max="4868" width="7.7109375" style="57" bestFit="1" customWidth="1"/>
    <col min="4869" max="4869" width="15.7109375" style="57" customWidth="1"/>
    <col min="4870" max="4870" width="5" style="57" bestFit="1" customWidth="1"/>
    <col min="4871" max="5120" width="11.5703125" style="57"/>
    <col min="5121" max="5121" width="46.140625" style="57" bestFit="1" customWidth="1"/>
    <col min="5122" max="5122" width="13.7109375" style="57" bestFit="1" customWidth="1"/>
    <col min="5123" max="5123" width="36.85546875" style="57" bestFit="1" customWidth="1"/>
    <col min="5124" max="5124" width="7.7109375" style="57" bestFit="1" customWidth="1"/>
    <col min="5125" max="5125" width="15.7109375" style="57" customWidth="1"/>
    <col min="5126" max="5126" width="5" style="57" bestFit="1" customWidth="1"/>
    <col min="5127" max="5376" width="11.5703125" style="57"/>
    <col min="5377" max="5377" width="46.140625" style="57" bestFit="1" customWidth="1"/>
    <col min="5378" max="5378" width="13.7109375" style="57" bestFit="1" customWidth="1"/>
    <col min="5379" max="5379" width="36.85546875" style="57" bestFit="1" customWidth="1"/>
    <col min="5380" max="5380" width="7.7109375" style="57" bestFit="1" customWidth="1"/>
    <col min="5381" max="5381" width="15.7109375" style="57" customWidth="1"/>
    <col min="5382" max="5382" width="5" style="57" bestFit="1" customWidth="1"/>
    <col min="5383" max="5632" width="11.5703125" style="57"/>
    <col min="5633" max="5633" width="46.140625" style="57" bestFit="1" customWidth="1"/>
    <col min="5634" max="5634" width="13.7109375" style="57" bestFit="1" customWidth="1"/>
    <col min="5635" max="5635" width="36.85546875" style="57" bestFit="1" customWidth="1"/>
    <col min="5636" max="5636" width="7.7109375" style="57" bestFit="1" customWidth="1"/>
    <col min="5637" max="5637" width="15.7109375" style="57" customWidth="1"/>
    <col min="5638" max="5638" width="5" style="57" bestFit="1" customWidth="1"/>
    <col min="5639" max="5888" width="11.5703125" style="57"/>
    <col min="5889" max="5889" width="46.140625" style="57" bestFit="1" customWidth="1"/>
    <col min="5890" max="5890" width="13.7109375" style="57" bestFit="1" customWidth="1"/>
    <col min="5891" max="5891" width="36.85546875" style="57" bestFit="1" customWidth="1"/>
    <col min="5892" max="5892" width="7.7109375" style="57" bestFit="1" customWidth="1"/>
    <col min="5893" max="5893" width="15.7109375" style="57" customWidth="1"/>
    <col min="5894" max="5894" width="5" style="57" bestFit="1" customWidth="1"/>
    <col min="5895" max="6144" width="11.5703125" style="57"/>
    <col min="6145" max="6145" width="46.140625" style="57" bestFit="1" customWidth="1"/>
    <col min="6146" max="6146" width="13.7109375" style="57" bestFit="1" customWidth="1"/>
    <col min="6147" max="6147" width="36.85546875" style="57" bestFit="1" customWidth="1"/>
    <col min="6148" max="6148" width="7.7109375" style="57" bestFit="1" customWidth="1"/>
    <col min="6149" max="6149" width="15.7109375" style="57" customWidth="1"/>
    <col min="6150" max="6150" width="5" style="57" bestFit="1" customWidth="1"/>
    <col min="6151" max="6400" width="11.5703125" style="57"/>
    <col min="6401" max="6401" width="46.140625" style="57" bestFit="1" customWidth="1"/>
    <col min="6402" max="6402" width="13.7109375" style="57" bestFit="1" customWidth="1"/>
    <col min="6403" max="6403" width="36.85546875" style="57" bestFit="1" customWidth="1"/>
    <col min="6404" max="6404" width="7.7109375" style="57" bestFit="1" customWidth="1"/>
    <col min="6405" max="6405" width="15.7109375" style="57" customWidth="1"/>
    <col min="6406" max="6406" width="5" style="57" bestFit="1" customWidth="1"/>
    <col min="6407" max="6656" width="11.5703125" style="57"/>
    <col min="6657" max="6657" width="46.140625" style="57" bestFit="1" customWidth="1"/>
    <col min="6658" max="6658" width="13.7109375" style="57" bestFit="1" customWidth="1"/>
    <col min="6659" max="6659" width="36.85546875" style="57" bestFit="1" customWidth="1"/>
    <col min="6660" max="6660" width="7.7109375" style="57" bestFit="1" customWidth="1"/>
    <col min="6661" max="6661" width="15.7109375" style="57" customWidth="1"/>
    <col min="6662" max="6662" width="5" style="57" bestFit="1" customWidth="1"/>
    <col min="6663" max="6912" width="11.5703125" style="57"/>
    <col min="6913" max="6913" width="46.140625" style="57" bestFit="1" customWidth="1"/>
    <col min="6914" max="6914" width="13.7109375" style="57" bestFit="1" customWidth="1"/>
    <col min="6915" max="6915" width="36.85546875" style="57" bestFit="1" customWidth="1"/>
    <col min="6916" max="6916" width="7.7109375" style="57" bestFit="1" customWidth="1"/>
    <col min="6917" max="6917" width="15.7109375" style="57" customWidth="1"/>
    <col min="6918" max="6918" width="5" style="57" bestFit="1" customWidth="1"/>
    <col min="6919" max="7168" width="11.5703125" style="57"/>
    <col min="7169" max="7169" width="46.140625" style="57" bestFit="1" customWidth="1"/>
    <col min="7170" max="7170" width="13.7109375" style="57" bestFit="1" customWidth="1"/>
    <col min="7171" max="7171" width="36.85546875" style="57" bestFit="1" customWidth="1"/>
    <col min="7172" max="7172" width="7.7109375" style="57" bestFit="1" customWidth="1"/>
    <col min="7173" max="7173" width="15.7109375" style="57" customWidth="1"/>
    <col min="7174" max="7174" width="5" style="57" bestFit="1" customWidth="1"/>
    <col min="7175" max="7424" width="11.5703125" style="57"/>
    <col min="7425" max="7425" width="46.140625" style="57" bestFit="1" customWidth="1"/>
    <col min="7426" max="7426" width="13.7109375" style="57" bestFit="1" customWidth="1"/>
    <col min="7427" max="7427" width="36.85546875" style="57" bestFit="1" customWidth="1"/>
    <col min="7428" max="7428" width="7.7109375" style="57" bestFit="1" customWidth="1"/>
    <col min="7429" max="7429" width="15.7109375" style="57" customWidth="1"/>
    <col min="7430" max="7430" width="5" style="57" bestFit="1" customWidth="1"/>
    <col min="7431" max="7680" width="11.5703125" style="57"/>
    <col min="7681" max="7681" width="46.140625" style="57" bestFit="1" customWidth="1"/>
    <col min="7682" max="7682" width="13.7109375" style="57" bestFit="1" customWidth="1"/>
    <col min="7683" max="7683" width="36.85546875" style="57" bestFit="1" customWidth="1"/>
    <col min="7684" max="7684" width="7.7109375" style="57" bestFit="1" customWidth="1"/>
    <col min="7685" max="7685" width="15.7109375" style="57" customWidth="1"/>
    <col min="7686" max="7686" width="5" style="57" bestFit="1" customWidth="1"/>
    <col min="7687" max="7936" width="11.5703125" style="57"/>
    <col min="7937" max="7937" width="46.140625" style="57" bestFit="1" customWidth="1"/>
    <col min="7938" max="7938" width="13.7109375" style="57" bestFit="1" customWidth="1"/>
    <col min="7939" max="7939" width="36.85546875" style="57" bestFit="1" customWidth="1"/>
    <col min="7940" max="7940" width="7.7109375" style="57" bestFit="1" customWidth="1"/>
    <col min="7941" max="7941" width="15.7109375" style="57" customWidth="1"/>
    <col min="7942" max="7942" width="5" style="57" bestFit="1" customWidth="1"/>
    <col min="7943" max="8192" width="11.5703125" style="57"/>
    <col min="8193" max="8193" width="46.140625" style="57" bestFit="1" customWidth="1"/>
    <col min="8194" max="8194" width="13.7109375" style="57" bestFit="1" customWidth="1"/>
    <col min="8195" max="8195" width="36.85546875" style="57" bestFit="1" customWidth="1"/>
    <col min="8196" max="8196" width="7.7109375" style="57" bestFit="1" customWidth="1"/>
    <col min="8197" max="8197" width="15.7109375" style="57" customWidth="1"/>
    <col min="8198" max="8198" width="5" style="57" bestFit="1" customWidth="1"/>
    <col min="8199" max="8448" width="11.5703125" style="57"/>
    <col min="8449" max="8449" width="46.140625" style="57" bestFit="1" customWidth="1"/>
    <col min="8450" max="8450" width="13.7109375" style="57" bestFit="1" customWidth="1"/>
    <col min="8451" max="8451" width="36.85546875" style="57" bestFit="1" customWidth="1"/>
    <col min="8452" max="8452" width="7.7109375" style="57" bestFit="1" customWidth="1"/>
    <col min="8453" max="8453" width="15.7109375" style="57" customWidth="1"/>
    <col min="8454" max="8454" width="5" style="57" bestFit="1" customWidth="1"/>
    <col min="8455" max="8704" width="11.5703125" style="57"/>
    <col min="8705" max="8705" width="46.140625" style="57" bestFit="1" customWidth="1"/>
    <col min="8706" max="8706" width="13.7109375" style="57" bestFit="1" customWidth="1"/>
    <col min="8707" max="8707" width="36.85546875" style="57" bestFit="1" customWidth="1"/>
    <col min="8708" max="8708" width="7.7109375" style="57" bestFit="1" customWidth="1"/>
    <col min="8709" max="8709" width="15.7109375" style="57" customWidth="1"/>
    <col min="8710" max="8710" width="5" style="57" bestFit="1" customWidth="1"/>
    <col min="8711" max="8960" width="11.5703125" style="57"/>
    <col min="8961" max="8961" width="46.140625" style="57" bestFit="1" customWidth="1"/>
    <col min="8962" max="8962" width="13.7109375" style="57" bestFit="1" customWidth="1"/>
    <col min="8963" max="8963" width="36.85546875" style="57" bestFit="1" customWidth="1"/>
    <col min="8964" max="8964" width="7.7109375" style="57" bestFit="1" customWidth="1"/>
    <col min="8965" max="8965" width="15.7109375" style="57" customWidth="1"/>
    <col min="8966" max="8966" width="5" style="57" bestFit="1" customWidth="1"/>
    <col min="8967" max="9216" width="11.5703125" style="57"/>
    <col min="9217" max="9217" width="46.140625" style="57" bestFit="1" customWidth="1"/>
    <col min="9218" max="9218" width="13.7109375" style="57" bestFit="1" customWidth="1"/>
    <col min="9219" max="9219" width="36.85546875" style="57" bestFit="1" customWidth="1"/>
    <col min="9220" max="9220" width="7.7109375" style="57" bestFit="1" customWidth="1"/>
    <col min="9221" max="9221" width="15.7109375" style="57" customWidth="1"/>
    <col min="9222" max="9222" width="5" style="57" bestFit="1" customWidth="1"/>
    <col min="9223" max="9472" width="11.5703125" style="57"/>
    <col min="9473" max="9473" width="46.140625" style="57" bestFit="1" customWidth="1"/>
    <col min="9474" max="9474" width="13.7109375" style="57" bestFit="1" customWidth="1"/>
    <col min="9475" max="9475" width="36.85546875" style="57" bestFit="1" customWidth="1"/>
    <col min="9476" max="9476" width="7.7109375" style="57" bestFit="1" customWidth="1"/>
    <col min="9477" max="9477" width="15.7109375" style="57" customWidth="1"/>
    <col min="9478" max="9478" width="5" style="57" bestFit="1" customWidth="1"/>
    <col min="9479" max="9728" width="11.5703125" style="57"/>
    <col min="9729" max="9729" width="46.140625" style="57" bestFit="1" customWidth="1"/>
    <col min="9730" max="9730" width="13.7109375" style="57" bestFit="1" customWidth="1"/>
    <col min="9731" max="9731" width="36.85546875" style="57" bestFit="1" customWidth="1"/>
    <col min="9732" max="9732" width="7.7109375" style="57" bestFit="1" customWidth="1"/>
    <col min="9733" max="9733" width="15.7109375" style="57" customWidth="1"/>
    <col min="9734" max="9734" width="5" style="57" bestFit="1" customWidth="1"/>
    <col min="9735" max="9984" width="11.5703125" style="57"/>
    <col min="9985" max="9985" width="46.140625" style="57" bestFit="1" customWidth="1"/>
    <col min="9986" max="9986" width="13.7109375" style="57" bestFit="1" customWidth="1"/>
    <col min="9987" max="9987" width="36.85546875" style="57" bestFit="1" customWidth="1"/>
    <col min="9988" max="9988" width="7.7109375" style="57" bestFit="1" customWidth="1"/>
    <col min="9989" max="9989" width="15.7109375" style="57" customWidth="1"/>
    <col min="9990" max="9990" width="5" style="57" bestFit="1" customWidth="1"/>
    <col min="9991" max="10240" width="11.5703125" style="57"/>
    <col min="10241" max="10241" width="46.140625" style="57" bestFit="1" customWidth="1"/>
    <col min="10242" max="10242" width="13.7109375" style="57" bestFit="1" customWidth="1"/>
    <col min="10243" max="10243" width="36.85546875" style="57" bestFit="1" customWidth="1"/>
    <col min="10244" max="10244" width="7.7109375" style="57" bestFit="1" customWidth="1"/>
    <col min="10245" max="10245" width="15.7109375" style="57" customWidth="1"/>
    <col min="10246" max="10246" width="5" style="57" bestFit="1" customWidth="1"/>
    <col min="10247" max="10496" width="11.5703125" style="57"/>
    <col min="10497" max="10497" width="46.140625" style="57" bestFit="1" customWidth="1"/>
    <col min="10498" max="10498" width="13.7109375" style="57" bestFit="1" customWidth="1"/>
    <col min="10499" max="10499" width="36.85546875" style="57" bestFit="1" customWidth="1"/>
    <col min="10500" max="10500" width="7.7109375" style="57" bestFit="1" customWidth="1"/>
    <col min="10501" max="10501" width="15.7109375" style="57" customWidth="1"/>
    <col min="10502" max="10502" width="5" style="57" bestFit="1" customWidth="1"/>
    <col min="10503" max="10752" width="11.5703125" style="57"/>
    <col min="10753" max="10753" width="46.140625" style="57" bestFit="1" customWidth="1"/>
    <col min="10754" max="10754" width="13.7109375" style="57" bestFit="1" customWidth="1"/>
    <col min="10755" max="10755" width="36.85546875" style="57" bestFit="1" customWidth="1"/>
    <col min="10756" max="10756" width="7.7109375" style="57" bestFit="1" customWidth="1"/>
    <col min="10757" max="10757" width="15.7109375" style="57" customWidth="1"/>
    <col min="10758" max="10758" width="5" style="57" bestFit="1" customWidth="1"/>
    <col min="10759" max="11008" width="11.5703125" style="57"/>
    <col min="11009" max="11009" width="46.140625" style="57" bestFit="1" customWidth="1"/>
    <col min="11010" max="11010" width="13.7109375" style="57" bestFit="1" customWidth="1"/>
    <col min="11011" max="11011" width="36.85546875" style="57" bestFit="1" customWidth="1"/>
    <col min="11012" max="11012" width="7.7109375" style="57" bestFit="1" customWidth="1"/>
    <col min="11013" max="11013" width="15.7109375" style="57" customWidth="1"/>
    <col min="11014" max="11014" width="5" style="57" bestFit="1" customWidth="1"/>
    <col min="11015" max="11264" width="11.5703125" style="57"/>
    <col min="11265" max="11265" width="46.140625" style="57" bestFit="1" customWidth="1"/>
    <col min="11266" max="11266" width="13.7109375" style="57" bestFit="1" customWidth="1"/>
    <col min="11267" max="11267" width="36.85546875" style="57" bestFit="1" customWidth="1"/>
    <col min="11268" max="11268" width="7.7109375" style="57" bestFit="1" customWidth="1"/>
    <col min="11269" max="11269" width="15.7109375" style="57" customWidth="1"/>
    <col min="11270" max="11270" width="5" style="57" bestFit="1" customWidth="1"/>
    <col min="11271" max="11520" width="11.5703125" style="57"/>
    <col min="11521" max="11521" width="46.140625" style="57" bestFit="1" customWidth="1"/>
    <col min="11522" max="11522" width="13.7109375" style="57" bestFit="1" customWidth="1"/>
    <col min="11523" max="11523" width="36.85546875" style="57" bestFit="1" customWidth="1"/>
    <col min="11524" max="11524" width="7.7109375" style="57" bestFit="1" customWidth="1"/>
    <col min="11525" max="11525" width="15.7109375" style="57" customWidth="1"/>
    <col min="11526" max="11526" width="5" style="57" bestFit="1" customWidth="1"/>
    <col min="11527" max="11776" width="11.5703125" style="57"/>
    <col min="11777" max="11777" width="46.140625" style="57" bestFit="1" customWidth="1"/>
    <col min="11778" max="11778" width="13.7109375" style="57" bestFit="1" customWidth="1"/>
    <col min="11779" max="11779" width="36.85546875" style="57" bestFit="1" customWidth="1"/>
    <col min="11780" max="11780" width="7.7109375" style="57" bestFit="1" customWidth="1"/>
    <col min="11781" max="11781" width="15.7109375" style="57" customWidth="1"/>
    <col min="11782" max="11782" width="5" style="57" bestFit="1" customWidth="1"/>
    <col min="11783" max="12032" width="11.5703125" style="57"/>
    <col min="12033" max="12033" width="46.140625" style="57" bestFit="1" customWidth="1"/>
    <col min="12034" max="12034" width="13.7109375" style="57" bestFit="1" customWidth="1"/>
    <col min="12035" max="12035" width="36.85546875" style="57" bestFit="1" customWidth="1"/>
    <col min="12036" max="12036" width="7.7109375" style="57" bestFit="1" customWidth="1"/>
    <col min="12037" max="12037" width="15.7109375" style="57" customWidth="1"/>
    <col min="12038" max="12038" width="5" style="57" bestFit="1" customWidth="1"/>
    <col min="12039" max="12288" width="11.5703125" style="57"/>
    <col min="12289" max="12289" width="46.140625" style="57" bestFit="1" customWidth="1"/>
    <col min="12290" max="12290" width="13.7109375" style="57" bestFit="1" customWidth="1"/>
    <col min="12291" max="12291" width="36.85546875" style="57" bestFit="1" customWidth="1"/>
    <col min="12292" max="12292" width="7.7109375" style="57" bestFit="1" customWidth="1"/>
    <col min="12293" max="12293" width="15.7109375" style="57" customWidth="1"/>
    <col min="12294" max="12294" width="5" style="57" bestFit="1" customWidth="1"/>
    <col min="12295" max="12544" width="11.5703125" style="57"/>
    <col min="12545" max="12545" width="46.140625" style="57" bestFit="1" customWidth="1"/>
    <col min="12546" max="12546" width="13.7109375" style="57" bestFit="1" customWidth="1"/>
    <col min="12547" max="12547" width="36.85546875" style="57" bestFit="1" customWidth="1"/>
    <col min="12548" max="12548" width="7.7109375" style="57" bestFit="1" customWidth="1"/>
    <col min="12549" max="12549" width="15.7109375" style="57" customWidth="1"/>
    <col min="12550" max="12550" width="5" style="57" bestFit="1" customWidth="1"/>
    <col min="12551" max="12800" width="11.5703125" style="57"/>
    <col min="12801" max="12801" width="46.140625" style="57" bestFit="1" customWidth="1"/>
    <col min="12802" max="12802" width="13.7109375" style="57" bestFit="1" customWidth="1"/>
    <col min="12803" max="12803" width="36.85546875" style="57" bestFit="1" customWidth="1"/>
    <col min="12804" max="12804" width="7.7109375" style="57" bestFit="1" customWidth="1"/>
    <col min="12805" max="12805" width="15.7109375" style="57" customWidth="1"/>
    <col min="12806" max="12806" width="5" style="57" bestFit="1" customWidth="1"/>
    <col min="12807" max="13056" width="11.5703125" style="57"/>
    <col min="13057" max="13057" width="46.140625" style="57" bestFit="1" customWidth="1"/>
    <col min="13058" max="13058" width="13.7109375" style="57" bestFit="1" customWidth="1"/>
    <col min="13059" max="13059" width="36.85546875" style="57" bestFit="1" customWidth="1"/>
    <col min="13060" max="13060" width="7.7109375" style="57" bestFit="1" customWidth="1"/>
    <col min="13061" max="13061" width="15.7109375" style="57" customWidth="1"/>
    <col min="13062" max="13062" width="5" style="57" bestFit="1" customWidth="1"/>
    <col min="13063" max="13312" width="11.5703125" style="57"/>
    <col min="13313" max="13313" width="46.140625" style="57" bestFit="1" customWidth="1"/>
    <col min="13314" max="13314" width="13.7109375" style="57" bestFit="1" customWidth="1"/>
    <col min="13315" max="13315" width="36.85546875" style="57" bestFit="1" customWidth="1"/>
    <col min="13316" max="13316" width="7.7109375" style="57" bestFit="1" customWidth="1"/>
    <col min="13317" max="13317" width="15.7109375" style="57" customWidth="1"/>
    <col min="13318" max="13318" width="5" style="57" bestFit="1" customWidth="1"/>
    <col min="13319" max="13568" width="11.5703125" style="57"/>
    <col min="13569" max="13569" width="46.140625" style="57" bestFit="1" customWidth="1"/>
    <col min="13570" max="13570" width="13.7109375" style="57" bestFit="1" customWidth="1"/>
    <col min="13571" max="13571" width="36.85546875" style="57" bestFit="1" customWidth="1"/>
    <col min="13572" max="13572" width="7.7109375" style="57" bestFit="1" customWidth="1"/>
    <col min="13573" max="13573" width="15.7109375" style="57" customWidth="1"/>
    <col min="13574" max="13574" width="5" style="57" bestFit="1" customWidth="1"/>
    <col min="13575" max="13824" width="11.5703125" style="57"/>
    <col min="13825" max="13825" width="46.140625" style="57" bestFit="1" customWidth="1"/>
    <col min="13826" max="13826" width="13.7109375" style="57" bestFit="1" customWidth="1"/>
    <col min="13827" max="13827" width="36.85546875" style="57" bestFit="1" customWidth="1"/>
    <col min="13828" max="13828" width="7.7109375" style="57" bestFit="1" customWidth="1"/>
    <col min="13829" max="13829" width="15.7109375" style="57" customWidth="1"/>
    <col min="13830" max="13830" width="5" style="57" bestFit="1" customWidth="1"/>
    <col min="13831" max="14080" width="11.5703125" style="57"/>
    <col min="14081" max="14081" width="46.140625" style="57" bestFit="1" customWidth="1"/>
    <col min="14082" max="14082" width="13.7109375" style="57" bestFit="1" customWidth="1"/>
    <col min="14083" max="14083" width="36.85546875" style="57" bestFit="1" customWidth="1"/>
    <col min="14084" max="14084" width="7.7109375" style="57" bestFit="1" customWidth="1"/>
    <col min="14085" max="14085" width="15.7109375" style="57" customWidth="1"/>
    <col min="14086" max="14086" width="5" style="57" bestFit="1" customWidth="1"/>
    <col min="14087" max="14336" width="11.5703125" style="57"/>
    <col min="14337" max="14337" width="46.140625" style="57" bestFit="1" customWidth="1"/>
    <col min="14338" max="14338" width="13.7109375" style="57" bestFit="1" customWidth="1"/>
    <col min="14339" max="14339" width="36.85546875" style="57" bestFit="1" customWidth="1"/>
    <col min="14340" max="14340" width="7.7109375" style="57" bestFit="1" customWidth="1"/>
    <col min="14341" max="14341" width="15.7109375" style="57" customWidth="1"/>
    <col min="14342" max="14342" width="5" style="57" bestFit="1" customWidth="1"/>
    <col min="14343" max="14592" width="11.5703125" style="57"/>
    <col min="14593" max="14593" width="46.140625" style="57" bestFit="1" customWidth="1"/>
    <col min="14594" max="14594" width="13.7109375" style="57" bestFit="1" customWidth="1"/>
    <col min="14595" max="14595" width="36.85546875" style="57" bestFit="1" customWidth="1"/>
    <col min="14596" max="14596" width="7.7109375" style="57" bestFit="1" customWidth="1"/>
    <col min="14597" max="14597" width="15.7109375" style="57" customWidth="1"/>
    <col min="14598" max="14598" width="5" style="57" bestFit="1" customWidth="1"/>
    <col min="14599" max="14848" width="11.5703125" style="57"/>
    <col min="14849" max="14849" width="46.140625" style="57" bestFit="1" customWidth="1"/>
    <col min="14850" max="14850" width="13.7109375" style="57" bestFit="1" customWidth="1"/>
    <col min="14851" max="14851" width="36.85546875" style="57" bestFit="1" customWidth="1"/>
    <col min="14852" max="14852" width="7.7109375" style="57" bestFit="1" customWidth="1"/>
    <col min="14853" max="14853" width="15.7109375" style="57" customWidth="1"/>
    <col min="14854" max="14854" width="5" style="57" bestFit="1" customWidth="1"/>
    <col min="14855" max="15104" width="11.5703125" style="57"/>
    <col min="15105" max="15105" width="46.140625" style="57" bestFit="1" customWidth="1"/>
    <col min="15106" max="15106" width="13.7109375" style="57" bestFit="1" customWidth="1"/>
    <col min="15107" max="15107" width="36.85546875" style="57" bestFit="1" customWidth="1"/>
    <col min="15108" max="15108" width="7.7109375" style="57" bestFit="1" customWidth="1"/>
    <col min="15109" max="15109" width="15.7109375" style="57" customWidth="1"/>
    <col min="15110" max="15110" width="5" style="57" bestFit="1" customWidth="1"/>
    <col min="15111" max="15360" width="11.5703125" style="57"/>
    <col min="15361" max="15361" width="46.140625" style="57" bestFit="1" customWidth="1"/>
    <col min="15362" max="15362" width="13.7109375" style="57" bestFit="1" customWidth="1"/>
    <col min="15363" max="15363" width="36.85546875" style="57" bestFit="1" customWidth="1"/>
    <col min="15364" max="15364" width="7.7109375" style="57" bestFit="1" customWidth="1"/>
    <col min="15365" max="15365" width="15.7109375" style="57" customWidth="1"/>
    <col min="15366" max="15366" width="5" style="57" bestFit="1" customWidth="1"/>
    <col min="15367" max="15616" width="11.5703125" style="57"/>
    <col min="15617" max="15617" width="46.140625" style="57" bestFit="1" customWidth="1"/>
    <col min="15618" max="15618" width="13.7109375" style="57" bestFit="1" customWidth="1"/>
    <col min="15619" max="15619" width="36.85546875" style="57" bestFit="1" customWidth="1"/>
    <col min="15620" max="15620" width="7.7109375" style="57" bestFit="1" customWidth="1"/>
    <col min="15621" max="15621" width="15.7109375" style="57" customWidth="1"/>
    <col min="15622" max="15622" width="5" style="57" bestFit="1" customWidth="1"/>
    <col min="15623" max="15872" width="11.5703125" style="57"/>
    <col min="15873" max="15873" width="46.140625" style="57" bestFit="1" customWidth="1"/>
    <col min="15874" max="15874" width="13.7109375" style="57" bestFit="1" customWidth="1"/>
    <col min="15875" max="15875" width="36.85546875" style="57" bestFit="1" customWidth="1"/>
    <col min="15876" max="15876" width="7.7109375" style="57" bestFit="1" customWidth="1"/>
    <col min="15877" max="15877" width="15.7109375" style="57" customWidth="1"/>
    <col min="15878" max="15878" width="5" style="57" bestFit="1" customWidth="1"/>
    <col min="15879" max="16128" width="11.5703125" style="57"/>
    <col min="16129" max="16129" width="46.140625" style="57" bestFit="1" customWidth="1"/>
    <col min="16130" max="16130" width="13.7109375" style="57" bestFit="1" customWidth="1"/>
    <col min="16131" max="16131" width="36.85546875" style="57" bestFit="1" customWidth="1"/>
    <col min="16132" max="16132" width="7.7109375" style="57" bestFit="1" customWidth="1"/>
    <col min="16133" max="16133" width="15.7109375" style="57" customWidth="1"/>
    <col min="16134" max="16134" width="5" style="57" bestFit="1" customWidth="1"/>
    <col min="16135" max="16384" width="11.5703125" style="57"/>
  </cols>
  <sheetData>
    <row r="1" spans="1:7">
      <c r="A1" s="282" t="s">
        <v>82</v>
      </c>
      <c r="B1" s="282"/>
      <c r="C1" s="282"/>
    </row>
    <row r="2" spans="1:7" ht="13.5" thickBot="1">
      <c r="A2" s="58" t="s">
        <v>83</v>
      </c>
    </row>
    <row r="3" spans="1:7" ht="13.5" thickBot="1">
      <c r="A3" s="66" t="s">
        <v>52</v>
      </c>
      <c r="B3" s="66" t="s">
        <v>54</v>
      </c>
      <c r="C3" s="66" t="s">
        <v>87</v>
      </c>
      <c r="D3" s="59"/>
      <c r="G3" s="59"/>
    </row>
    <row r="4" spans="1:7">
      <c r="A4" s="65" t="s">
        <v>56</v>
      </c>
      <c r="B4" s="65" t="s">
        <v>53</v>
      </c>
      <c r="C4" s="65" t="s">
        <v>55</v>
      </c>
    </row>
    <row r="5" spans="1:7">
      <c r="A5" s="62" t="s">
        <v>59</v>
      </c>
      <c r="B5" s="62" t="s">
        <v>57</v>
      </c>
      <c r="C5" s="62" t="s">
        <v>58</v>
      </c>
    </row>
    <row r="6" spans="1:7">
      <c r="A6" s="62" t="s">
        <v>149</v>
      </c>
      <c r="B6" s="62" t="s">
        <v>60</v>
      </c>
      <c r="C6" s="62" t="s">
        <v>61</v>
      </c>
    </row>
    <row r="7" spans="1:7">
      <c r="A7" s="62" t="s">
        <v>64</v>
      </c>
      <c r="B7" s="62" t="s">
        <v>62</v>
      </c>
      <c r="C7" s="62" t="s">
        <v>63</v>
      </c>
    </row>
    <row r="8" spans="1:7">
      <c r="A8" s="62" t="s">
        <v>67</v>
      </c>
      <c r="B8" s="62" t="s">
        <v>65</v>
      </c>
      <c r="C8" s="62" t="s">
        <v>66</v>
      </c>
    </row>
    <row r="9" spans="1:7">
      <c r="A9" s="62" t="s">
        <v>70</v>
      </c>
      <c r="B9" s="62" t="s">
        <v>68</v>
      </c>
      <c r="C9" s="62" t="s">
        <v>69</v>
      </c>
    </row>
    <row r="10" spans="1:7">
      <c r="A10" s="62" t="s">
        <v>72</v>
      </c>
      <c r="B10" s="63"/>
      <c r="C10" s="62" t="s">
        <v>71</v>
      </c>
    </row>
    <row r="11" spans="1:7">
      <c r="A11" s="62" t="s">
        <v>74</v>
      </c>
      <c r="B11" s="63"/>
      <c r="C11" s="62" t="s">
        <v>73</v>
      </c>
    </row>
    <row r="12" spans="1:7">
      <c r="A12" s="62" t="s">
        <v>76</v>
      </c>
      <c r="B12" s="63"/>
      <c r="C12" s="62" t="s">
        <v>75</v>
      </c>
    </row>
    <row r="13" spans="1:7">
      <c r="A13" s="62" t="s">
        <v>78</v>
      </c>
      <c r="B13" s="63"/>
      <c r="C13" s="62" t="s">
        <v>77</v>
      </c>
    </row>
    <row r="14" spans="1:7">
      <c r="A14" s="62" t="s">
        <v>80</v>
      </c>
      <c r="B14" s="67" t="s">
        <v>107</v>
      </c>
      <c r="C14" s="62" t="s">
        <v>79</v>
      </c>
    </row>
    <row r="15" spans="1:7">
      <c r="A15" s="63"/>
      <c r="B15" s="67" t="s">
        <v>107</v>
      </c>
      <c r="C15" s="62" t="s">
        <v>81</v>
      </c>
    </row>
    <row r="16" spans="1:7">
      <c r="A16" s="63"/>
      <c r="B16" s="67" t="s">
        <v>107</v>
      </c>
      <c r="C16" s="62" t="s">
        <v>88</v>
      </c>
    </row>
    <row r="17" spans="1:5">
      <c r="A17" s="63"/>
      <c r="B17" s="67" t="s">
        <v>107</v>
      </c>
      <c r="C17" s="62" t="s">
        <v>89</v>
      </c>
    </row>
    <row r="18" spans="1:5">
      <c r="A18" s="63"/>
      <c r="B18" s="67" t="s">
        <v>107</v>
      </c>
      <c r="C18" s="63"/>
    </row>
    <row r="19" spans="1:5">
      <c r="A19" s="67" t="s">
        <v>107</v>
      </c>
      <c r="B19" s="67" t="s">
        <v>107</v>
      </c>
      <c r="C19" s="63"/>
    </row>
    <row r="20" spans="1:5">
      <c r="A20" s="67" t="s">
        <v>107</v>
      </c>
      <c r="B20" s="67" t="s">
        <v>107</v>
      </c>
      <c r="C20" s="63"/>
    </row>
    <row r="21" spans="1:5" ht="13.5" thickBot="1">
      <c r="A21" s="68" t="s">
        <v>107</v>
      </c>
      <c r="B21" s="68" t="s">
        <v>107</v>
      </c>
      <c r="C21" s="64"/>
    </row>
    <row r="23" spans="1:5" ht="13.5" thickBot="1">
      <c r="A23" s="58" t="s">
        <v>83</v>
      </c>
    </row>
    <row r="24" spans="1:5" ht="13.5" thickBot="1">
      <c r="A24" s="66" t="s">
        <v>147</v>
      </c>
      <c r="B24" s="66" t="s">
        <v>148</v>
      </c>
    </row>
    <row r="25" spans="1:5">
      <c r="A25" s="69">
        <v>0</v>
      </c>
      <c r="B25" s="70" t="s">
        <v>170</v>
      </c>
      <c r="E25" s="83"/>
    </row>
    <row r="26" spans="1:5">
      <c r="A26" s="89">
        <v>1</v>
      </c>
      <c r="B26" s="65" t="s">
        <v>108</v>
      </c>
      <c r="E26" s="83"/>
    </row>
    <row r="27" spans="1:5">
      <c r="A27" s="71">
        <v>2</v>
      </c>
      <c r="B27" s="62" t="s">
        <v>157</v>
      </c>
      <c r="E27" s="83"/>
    </row>
    <row r="28" spans="1:5">
      <c r="A28" s="71">
        <v>3</v>
      </c>
      <c r="B28" s="62" t="s">
        <v>109</v>
      </c>
      <c r="E28" s="83"/>
    </row>
    <row r="29" spans="1:5">
      <c r="A29" s="71">
        <v>4</v>
      </c>
      <c r="B29" s="62" t="s">
        <v>110</v>
      </c>
      <c r="E29" s="83"/>
    </row>
    <row r="30" spans="1:5">
      <c r="A30" s="71">
        <v>5</v>
      </c>
      <c r="B30" s="62" t="s">
        <v>158</v>
      </c>
      <c r="E30" s="83"/>
    </row>
    <row r="31" spans="1:5">
      <c r="A31" s="71">
        <v>6</v>
      </c>
      <c r="B31" s="62" t="s">
        <v>111</v>
      </c>
      <c r="E31" s="83"/>
    </row>
    <row r="32" spans="1:5">
      <c r="A32" s="71">
        <v>7</v>
      </c>
      <c r="B32" s="62" t="s">
        <v>112</v>
      </c>
      <c r="E32" s="83"/>
    </row>
    <row r="33" spans="1:5">
      <c r="A33" s="71">
        <v>8</v>
      </c>
      <c r="B33" s="62" t="s">
        <v>113</v>
      </c>
      <c r="E33" s="83"/>
    </row>
    <row r="34" spans="1:5">
      <c r="A34" s="71">
        <v>9</v>
      </c>
      <c r="B34" s="62" t="s">
        <v>114</v>
      </c>
      <c r="E34" s="83"/>
    </row>
    <row r="35" spans="1:5">
      <c r="A35" s="71">
        <v>10</v>
      </c>
      <c r="B35" s="62" t="s">
        <v>156</v>
      </c>
      <c r="E35" s="83"/>
    </row>
    <row r="36" spans="1:5">
      <c r="A36" s="71">
        <v>11</v>
      </c>
      <c r="B36" s="62" t="s">
        <v>115</v>
      </c>
      <c r="E36" s="83"/>
    </row>
    <row r="37" spans="1:5">
      <c r="A37" s="71">
        <v>12</v>
      </c>
      <c r="B37" s="62" t="s">
        <v>116</v>
      </c>
      <c r="E37" s="83"/>
    </row>
    <row r="38" spans="1:5">
      <c r="A38" s="71">
        <v>13</v>
      </c>
      <c r="B38" s="62" t="s">
        <v>117</v>
      </c>
      <c r="E38" s="83"/>
    </row>
    <row r="39" spans="1:5">
      <c r="A39" s="71">
        <v>14</v>
      </c>
      <c r="B39" s="62" t="s">
        <v>118</v>
      </c>
      <c r="E39" s="83"/>
    </row>
    <row r="40" spans="1:5">
      <c r="A40" s="71">
        <v>15</v>
      </c>
      <c r="B40" s="62" t="s">
        <v>119</v>
      </c>
      <c r="E40" s="83"/>
    </row>
    <row r="41" spans="1:5">
      <c r="A41" s="71">
        <v>16</v>
      </c>
      <c r="B41" s="62" t="s">
        <v>120</v>
      </c>
      <c r="E41" s="83"/>
    </row>
    <row r="42" spans="1:5">
      <c r="A42" s="71">
        <v>17</v>
      </c>
      <c r="B42" s="62" t="s">
        <v>159</v>
      </c>
      <c r="E42" s="83"/>
    </row>
    <row r="43" spans="1:5">
      <c r="A43" s="71">
        <v>18</v>
      </c>
      <c r="B43" s="62" t="s">
        <v>160</v>
      </c>
      <c r="E43" s="83"/>
    </row>
    <row r="44" spans="1:5">
      <c r="A44" s="71">
        <v>19</v>
      </c>
      <c r="B44" s="62" t="s">
        <v>161</v>
      </c>
      <c r="E44" s="83"/>
    </row>
    <row r="45" spans="1:5">
      <c r="A45" s="71">
        <v>20</v>
      </c>
      <c r="B45" s="62" t="s">
        <v>162</v>
      </c>
      <c r="E45" s="83"/>
    </row>
    <row r="46" spans="1:5">
      <c r="A46" s="71">
        <v>21</v>
      </c>
      <c r="B46" s="62" t="s">
        <v>121</v>
      </c>
      <c r="E46" s="83"/>
    </row>
    <row r="47" spans="1:5">
      <c r="A47" s="71">
        <v>22</v>
      </c>
      <c r="B47" s="62" t="s">
        <v>122</v>
      </c>
      <c r="E47" s="83"/>
    </row>
    <row r="48" spans="1:5">
      <c r="A48" s="71">
        <v>23</v>
      </c>
      <c r="B48" s="62" t="s">
        <v>123</v>
      </c>
      <c r="E48" s="83"/>
    </row>
    <row r="49" spans="1:5">
      <c r="A49" s="71">
        <v>24</v>
      </c>
      <c r="B49" s="62" t="s">
        <v>124</v>
      </c>
      <c r="E49" s="83"/>
    </row>
    <row r="50" spans="1:5">
      <c r="A50" s="71">
        <v>25</v>
      </c>
      <c r="B50" s="62" t="s">
        <v>155</v>
      </c>
      <c r="E50" s="83"/>
    </row>
    <row r="51" spans="1:5">
      <c r="A51" s="71">
        <v>26</v>
      </c>
      <c r="B51" s="62" t="s">
        <v>125</v>
      </c>
      <c r="E51" s="83"/>
    </row>
    <row r="52" spans="1:5">
      <c r="A52" s="71">
        <v>27</v>
      </c>
      <c r="B52" s="62" t="s">
        <v>126</v>
      </c>
      <c r="E52" s="83"/>
    </row>
    <row r="53" spans="1:5">
      <c r="A53" s="71">
        <v>28</v>
      </c>
      <c r="B53" s="62" t="s">
        <v>127</v>
      </c>
      <c r="E53" s="83"/>
    </row>
    <row r="54" spans="1:5">
      <c r="A54" s="71">
        <v>29</v>
      </c>
      <c r="B54" s="62" t="s">
        <v>128</v>
      </c>
      <c r="E54" s="83"/>
    </row>
    <row r="55" spans="1:5">
      <c r="A55" s="71">
        <v>30</v>
      </c>
      <c r="B55" s="62" t="s">
        <v>129</v>
      </c>
      <c r="E55" s="83"/>
    </row>
    <row r="56" spans="1:5">
      <c r="A56" s="71">
        <v>31</v>
      </c>
      <c r="B56" s="62" t="s">
        <v>130</v>
      </c>
      <c r="E56" s="83"/>
    </row>
    <row r="57" spans="1:5">
      <c r="A57" s="71">
        <v>32</v>
      </c>
      <c r="B57" s="62" t="s">
        <v>131</v>
      </c>
      <c r="E57" s="83"/>
    </row>
    <row r="58" spans="1:5">
      <c r="A58" s="71">
        <v>33</v>
      </c>
      <c r="B58" s="62" t="s">
        <v>163</v>
      </c>
      <c r="E58" s="83"/>
    </row>
    <row r="59" spans="1:5">
      <c r="A59" s="71">
        <v>34</v>
      </c>
      <c r="B59" s="62" t="s">
        <v>132</v>
      </c>
      <c r="E59" s="83"/>
    </row>
    <row r="60" spans="1:5">
      <c r="A60" s="71">
        <v>35</v>
      </c>
      <c r="B60" s="62" t="s">
        <v>154</v>
      </c>
      <c r="E60" s="83"/>
    </row>
    <row r="61" spans="1:5">
      <c r="A61" s="71">
        <v>36</v>
      </c>
      <c r="B61" s="62" t="s">
        <v>154</v>
      </c>
      <c r="E61" s="83"/>
    </row>
    <row r="62" spans="1:5">
      <c r="A62" s="71">
        <v>37</v>
      </c>
      <c r="B62" s="62" t="s">
        <v>133</v>
      </c>
      <c r="E62" s="83"/>
    </row>
    <row r="63" spans="1:5">
      <c r="A63" s="71">
        <v>38</v>
      </c>
      <c r="B63" s="62" t="s">
        <v>109</v>
      </c>
      <c r="E63" s="83"/>
    </row>
    <row r="64" spans="1:5">
      <c r="A64" s="71">
        <v>39</v>
      </c>
      <c r="B64" s="62" t="s">
        <v>154</v>
      </c>
      <c r="E64" s="83"/>
    </row>
    <row r="65" spans="1:5">
      <c r="A65" s="71">
        <v>40</v>
      </c>
      <c r="B65" s="62" t="s">
        <v>164</v>
      </c>
      <c r="E65" s="83"/>
    </row>
    <row r="66" spans="1:5">
      <c r="A66" s="71">
        <v>41</v>
      </c>
      <c r="B66" s="62" t="s">
        <v>154</v>
      </c>
      <c r="E66" s="83"/>
    </row>
    <row r="67" spans="1:5">
      <c r="A67" s="71">
        <v>42</v>
      </c>
      <c r="B67" s="62" t="s">
        <v>154</v>
      </c>
      <c r="E67" s="83"/>
    </row>
    <row r="68" spans="1:5">
      <c r="A68" s="71">
        <v>43</v>
      </c>
      <c r="B68" s="62" t="s">
        <v>154</v>
      </c>
      <c r="E68" s="83"/>
    </row>
    <row r="69" spans="1:5">
      <c r="A69" s="71">
        <v>44</v>
      </c>
      <c r="B69" s="62" t="s">
        <v>154</v>
      </c>
      <c r="E69" s="83"/>
    </row>
    <row r="70" spans="1:5">
      <c r="A70" s="71">
        <v>45</v>
      </c>
      <c r="B70" s="62" t="s">
        <v>154</v>
      </c>
      <c r="E70" s="83"/>
    </row>
    <row r="71" spans="1:5">
      <c r="A71" s="71">
        <v>46</v>
      </c>
      <c r="B71" s="62" t="s">
        <v>154</v>
      </c>
      <c r="E71" s="83"/>
    </row>
    <row r="72" spans="1:5">
      <c r="A72" s="71">
        <v>47</v>
      </c>
      <c r="B72" s="62" t="s">
        <v>154</v>
      </c>
      <c r="E72" s="83"/>
    </row>
    <row r="73" spans="1:5">
      <c r="A73" s="71">
        <v>48</v>
      </c>
      <c r="B73" s="62" t="s">
        <v>134</v>
      </c>
      <c r="E73" s="83"/>
    </row>
    <row r="74" spans="1:5">
      <c r="A74" s="71">
        <v>49</v>
      </c>
      <c r="B74" s="62" t="s">
        <v>154</v>
      </c>
      <c r="E74" s="83"/>
    </row>
    <row r="75" spans="1:5">
      <c r="A75" s="71">
        <v>50</v>
      </c>
      <c r="B75" s="62" t="s">
        <v>135</v>
      </c>
      <c r="E75" s="83"/>
    </row>
    <row r="76" spans="1:5">
      <c r="A76" s="71">
        <v>51</v>
      </c>
      <c r="B76" s="62" t="s">
        <v>136</v>
      </c>
      <c r="E76" s="83"/>
    </row>
    <row r="77" spans="1:5">
      <c r="A77" s="71">
        <v>52</v>
      </c>
      <c r="B77" s="62" t="s">
        <v>137</v>
      </c>
      <c r="E77" s="83"/>
    </row>
    <row r="78" spans="1:5">
      <c r="A78" s="71">
        <v>53</v>
      </c>
      <c r="B78" s="62" t="s">
        <v>138</v>
      </c>
      <c r="E78" s="83"/>
    </row>
    <row r="79" spans="1:5">
      <c r="A79" s="71">
        <v>54</v>
      </c>
      <c r="B79" s="62" t="s">
        <v>165</v>
      </c>
      <c r="E79" s="83"/>
    </row>
    <row r="80" spans="1:5">
      <c r="A80" s="71">
        <v>55</v>
      </c>
      <c r="B80" s="62" t="s">
        <v>139</v>
      </c>
      <c r="E80" s="83"/>
    </row>
    <row r="81" spans="1:5">
      <c r="A81" s="71">
        <v>56</v>
      </c>
      <c r="B81" s="62" t="s">
        <v>140</v>
      </c>
      <c r="E81" s="83"/>
    </row>
    <row r="82" spans="1:5">
      <c r="A82" s="71">
        <v>57</v>
      </c>
      <c r="B82" s="62" t="s">
        <v>166</v>
      </c>
      <c r="E82" s="83"/>
    </row>
    <row r="83" spans="1:5">
      <c r="A83" s="71">
        <v>58</v>
      </c>
      <c r="B83" s="62" t="s">
        <v>141</v>
      </c>
      <c r="E83" s="83"/>
    </row>
    <row r="84" spans="1:5">
      <c r="A84" s="71">
        <v>59</v>
      </c>
      <c r="B84" s="62" t="s">
        <v>142</v>
      </c>
      <c r="E84" s="83"/>
    </row>
    <row r="85" spans="1:5">
      <c r="A85" s="71">
        <v>60</v>
      </c>
      <c r="B85" s="62" t="s">
        <v>154</v>
      </c>
      <c r="E85" s="83"/>
    </row>
    <row r="86" spans="1:5">
      <c r="A86" s="71">
        <v>61</v>
      </c>
      <c r="B86" s="62" t="s">
        <v>154</v>
      </c>
      <c r="E86" s="83"/>
    </row>
    <row r="87" spans="1:5">
      <c r="A87" s="71">
        <v>62</v>
      </c>
      <c r="B87" s="62" t="s">
        <v>154</v>
      </c>
      <c r="E87" s="83"/>
    </row>
    <row r="88" spans="1:5">
      <c r="A88" s="71">
        <v>63</v>
      </c>
      <c r="B88" s="62" t="s">
        <v>154</v>
      </c>
      <c r="E88" s="83"/>
    </row>
    <row r="89" spans="1:5">
      <c r="A89" s="71">
        <v>64</v>
      </c>
      <c r="B89" s="62" t="s">
        <v>154</v>
      </c>
      <c r="E89" s="83"/>
    </row>
    <row r="90" spans="1:5">
      <c r="A90" s="71">
        <v>65</v>
      </c>
      <c r="B90" s="62" t="s">
        <v>154</v>
      </c>
      <c r="E90" s="83"/>
    </row>
    <row r="91" spans="1:5">
      <c r="A91" s="71">
        <v>66</v>
      </c>
      <c r="B91" s="62" t="s">
        <v>143</v>
      </c>
      <c r="E91" s="83"/>
    </row>
    <row r="92" spans="1:5">
      <c r="A92" s="71">
        <v>67</v>
      </c>
      <c r="B92" s="62" t="s">
        <v>167</v>
      </c>
      <c r="E92" s="83"/>
    </row>
    <row r="93" spans="1:5">
      <c r="A93" s="71">
        <v>68</v>
      </c>
      <c r="B93" s="62" t="s">
        <v>144</v>
      </c>
      <c r="E93" s="83"/>
    </row>
    <row r="94" spans="1:5">
      <c r="A94" s="71">
        <v>69</v>
      </c>
      <c r="B94" s="62" t="s">
        <v>168</v>
      </c>
      <c r="E94" s="83"/>
    </row>
    <row r="95" spans="1:5">
      <c r="A95" s="72" t="s">
        <v>171</v>
      </c>
      <c r="B95" s="73" t="s">
        <v>171</v>
      </c>
    </row>
    <row r="96" spans="1:5">
      <c r="A96" s="72" t="s">
        <v>171</v>
      </c>
      <c r="B96" s="73" t="s">
        <v>171</v>
      </c>
    </row>
    <row r="97" spans="1:2">
      <c r="A97" s="72" t="s">
        <v>171</v>
      </c>
      <c r="B97" s="73" t="s">
        <v>171</v>
      </c>
    </row>
    <row r="98" spans="1:2" ht="13.5" thickBot="1">
      <c r="A98" s="74" t="s">
        <v>171</v>
      </c>
      <c r="B98" s="64" t="s">
        <v>171</v>
      </c>
    </row>
    <row r="99" spans="1:2" ht="13.5" thickBot="1">
      <c r="A99" s="84">
        <v>999</v>
      </c>
      <c r="B99" s="85" t="s">
        <v>145</v>
      </c>
    </row>
  </sheetData>
  <sheetProtection password="C0F6" sheet="1" objects="1" scenarios="1"/>
  <mergeCells count="1">
    <mergeCell ref="A1:C1"/>
  </mergeCells>
  <dataValidations count="1">
    <dataValidation type="list" allowBlank="1" showInputMessage="1" showErrorMessage="1" sqref="D917574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IX65606 ST65606 ACP65606 AML65606 AWH65606 BGD65606 BPZ65606 BZV65606 CJR65606 CTN65606 DDJ65606 DNF65606 DXB65606 EGX65606 EQT65606 FAP65606 FKL65606 FUH65606 GED65606 GNZ65606 GXV65606 HHR65606 HRN65606 IBJ65606 ILF65606 IVB65606 JEX65606 JOT65606 JYP65606 KIL65606 KSH65606 LCD65606 LLZ65606 LVV65606 MFR65606 MPN65606 MZJ65606 NJF65606 NTB65606 OCX65606 OMT65606 OWP65606 PGL65606 PQH65606 QAD65606 QJZ65606 QTV65606 RDR65606 RNN65606 RXJ65606 SHF65606 SRB65606 TAX65606 TKT65606 TUP65606 UEL65606 UOH65606 UYD65606 VHZ65606 VRV65606 WBR65606 WLN65606 WVJ65606 IX131142 ST131142 ACP131142 AML131142 AWH131142 BGD131142 BPZ131142 BZV131142 CJR131142 CTN131142 DDJ131142 DNF131142 DXB131142 EGX131142 EQT131142 FAP131142 FKL131142 FUH131142 GED131142 GNZ131142 GXV131142 HHR131142 HRN131142 IBJ131142 ILF131142 IVB131142 JEX131142 JOT131142 JYP131142 KIL131142 KSH131142 LCD131142 LLZ131142 LVV131142 MFR131142 MPN131142 MZJ131142 NJF131142 NTB131142 OCX131142 OMT131142 OWP131142 PGL131142 PQH131142 QAD131142 QJZ131142 QTV131142 RDR131142 RNN131142 RXJ131142 SHF131142 SRB131142 TAX131142 TKT131142 TUP131142 UEL131142 UOH131142 UYD131142 VHZ131142 VRV131142 WBR131142 WLN131142 WVJ131142 IX196678 ST196678 ACP196678 AML196678 AWH196678 BGD196678 BPZ196678 BZV196678 CJR196678 CTN196678 DDJ196678 DNF196678 DXB196678 EGX196678 EQT196678 FAP196678 FKL196678 FUH196678 GED196678 GNZ196678 GXV196678 HHR196678 HRN196678 IBJ196678 ILF196678 IVB196678 JEX196678 JOT196678 JYP196678 KIL196678 KSH196678 LCD196678 LLZ196678 LVV196678 MFR196678 MPN196678 MZJ196678 NJF196678 NTB196678 OCX196678 OMT196678 OWP196678 PGL196678 PQH196678 QAD196678 QJZ196678 QTV196678 RDR196678 RNN196678 RXJ196678 SHF196678 SRB196678 TAX196678 TKT196678 TUP196678 UEL196678 UOH196678 UYD196678 VHZ196678 VRV196678 WBR196678 WLN196678 WVJ196678 IX262214 ST262214 ACP262214 AML262214 AWH262214 BGD262214 BPZ262214 BZV262214 CJR262214 CTN262214 DDJ262214 DNF262214 DXB262214 EGX262214 EQT262214 FAP262214 FKL262214 FUH262214 GED262214 GNZ262214 GXV262214 HHR262214 HRN262214 IBJ262214 ILF262214 IVB262214 JEX262214 JOT262214 JYP262214 KIL262214 KSH262214 LCD262214 LLZ262214 LVV262214 MFR262214 MPN262214 MZJ262214 NJF262214 NTB262214 OCX262214 OMT262214 OWP262214 PGL262214 PQH262214 QAD262214 QJZ262214 QTV262214 RDR262214 RNN262214 RXJ262214 SHF262214 SRB262214 TAX262214 TKT262214 TUP262214 UEL262214 UOH262214 UYD262214 VHZ262214 VRV262214 WBR262214 WLN262214 WVJ262214 IX327750 ST327750 ACP327750 AML327750 AWH327750 BGD327750 BPZ327750 BZV327750 CJR327750 CTN327750 DDJ327750 DNF327750 DXB327750 EGX327750 EQT327750 FAP327750 FKL327750 FUH327750 GED327750 GNZ327750 GXV327750 HHR327750 HRN327750 IBJ327750 ILF327750 IVB327750 JEX327750 JOT327750 JYP327750 KIL327750 KSH327750 LCD327750 LLZ327750 LVV327750 MFR327750 MPN327750 MZJ327750 NJF327750 NTB327750 OCX327750 OMT327750 OWP327750 PGL327750 PQH327750 QAD327750 QJZ327750 QTV327750 RDR327750 RNN327750 RXJ327750 SHF327750 SRB327750 TAX327750 TKT327750 TUP327750 UEL327750 UOH327750 UYD327750 VHZ327750 VRV327750 WBR327750 WLN327750 WVJ327750 IX393286 ST393286 ACP393286 AML393286 AWH393286 BGD393286 BPZ393286 BZV393286 CJR393286 CTN393286 DDJ393286 DNF393286 DXB393286 EGX393286 EQT393286 FAP393286 FKL393286 FUH393286 GED393286 GNZ393286 GXV393286 HHR393286 HRN393286 IBJ393286 ILF393286 IVB393286 JEX393286 JOT393286 JYP393286 KIL393286 KSH393286 LCD393286 LLZ393286 LVV393286 MFR393286 MPN393286 MZJ393286 NJF393286 NTB393286 OCX393286 OMT393286 OWP393286 PGL393286 PQH393286 QAD393286 QJZ393286 QTV393286 RDR393286 RNN393286 RXJ393286 SHF393286 SRB393286 TAX393286 TKT393286 TUP393286 UEL393286 UOH393286 UYD393286 VHZ393286 VRV393286 WBR393286 WLN393286 WVJ393286 IX458822 ST458822 ACP458822 AML458822 AWH458822 BGD458822 BPZ458822 BZV458822 CJR458822 CTN458822 DDJ458822 DNF458822 DXB458822 EGX458822 EQT458822 FAP458822 FKL458822 FUH458822 GED458822 GNZ458822 GXV458822 HHR458822 HRN458822 IBJ458822 ILF458822 IVB458822 JEX458822 JOT458822 JYP458822 KIL458822 KSH458822 LCD458822 LLZ458822 LVV458822 MFR458822 MPN458822 MZJ458822 NJF458822 NTB458822 OCX458822 OMT458822 OWP458822 PGL458822 PQH458822 QAD458822 QJZ458822 QTV458822 RDR458822 RNN458822 RXJ458822 SHF458822 SRB458822 TAX458822 TKT458822 TUP458822 UEL458822 UOH458822 UYD458822 VHZ458822 VRV458822 WBR458822 WLN458822 WVJ458822 IX524358 ST524358 ACP524358 AML524358 AWH524358 BGD524358 BPZ524358 BZV524358 CJR524358 CTN524358 DDJ524358 DNF524358 DXB524358 EGX524358 EQT524358 FAP524358 FKL524358 FUH524358 GED524358 GNZ524358 GXV524358 HHR524358 HRN524358 IBJ524358 ILF524358 IVB524358 JEX524358 JOT524358 JYP524358 KIL524358 KSH524358 LCD524358 LLZ524358 LVV524358 MFR524358 MPN524358 MZJ524358 NJF524358 NTB524358 OCX524358 OMT524358 OWP524358 PGL524358 PQH524358 QAD524358 QJZ524358 QTV524358 RDR524358 RNN524358 RXJ524358 SHF524358 SRB524358 TAX524358 TKT524358 TUP524358 UEL524358 UOH524358 UYD524358 VHZ524358 VRV524358 WBR524358 WLN524358 WVJ524358 IX589894 ST589894 ACP589894 AML589894 AWH589894 BGD589894 BPZ589894 BZV589894 CJR589894 CTN589894 DDJ589894 DNF589894 DXB589894 EGX589894 EQT589894 FAP589894 FKL589894 FUH589894 GED589894 GNZ589894 GXV589894 HHR589894 HRN589894 IBJ589894 ILF589894 IVB589894 JEX589894 JOT589894 JYP589894 KIL589894 KSH589894 LCD589894 LLZ589894 LVV589894 MFR589894 MPN589894 MZJ589894 NJF589894 NTB589894 OCX589894 OMT589894 OWP589894 PGL589894 PQH589894 QAD589894 QJZ589894 QTV589894 RDR589894 RNN589894 RXJ589894 SHF589894 SRB589894 TAX589894 TKT589894 TUP589894 UEL589894 UOH589894 UYD589894 VHZ589894 VRV589894 WBR589894 WLN589894 WVJ589894 IX655430 ST655430 ACP655430 AML655430 AWH655430 BGD655430 BPZ655430 BZV655430 CJR655430 CTN655430 DDJ655430 DNF655430 DXB655430 EGX655430 EQT655430 FAP655430 FKL655430 FUH655430 GED655430 GNZ655430 GXV655430 HHR655430 HRN655430 IBJ655430 ILF655430 IVB655430 JEX655430 JOT655430 JYP655430 KIL655430 KSH655430 LCD655430 LLZ655430 LVV655430 MFR655430 MPN655430 MZJ655430 NJF655430 NTB655430 OCX655430 OMT655430 OWP655430 PGL655430 PQH655430 QAD655430 QJZ655430 QTV655430 RDR655430 RNN655430 RXJ655430 SHF655430 SRB655430 TAX655430 TKT655430 TUP655430 UEL655430 UOH655430 UYD655430 VHZ655430 VRV655430 WBR655430 WLN655430 WVJ655430 IX720966 ST720966 ACP720966 AML720966 AWH720966 BGD720966 BPZ720966 BZV720966 CJR720966 CTN720966 DDJ720966 DNF720966 DXB720966 EGX720966 EQT720966 FAP720966 FKL720966 FUH720966 GED720966 GNZ720966 GXV720966 HHR720966 HRN720966 IBJ720966 ILF720966 IVB720966 JEX720966 JOT720966 JYP720966 KIL720966 KSH720966 LCD720966 LLZ720966 LVV720966 MFR720966 MPN720966 MZJ720966 NJF720966 NTB720966 OCX720966 OMT720966 OWP720966 PGL720966 PQH720966 QAD720966 QJZ720966 QTV720966 RDR720966 RNN720966 RXJ720966 SHF720966 SRB720966 TAX720966 TKT720966 TUP720966 UEL720966 UOH720966 UYD720966 VHZ720966 VRV720966 WBR720966 WLN720966 WVJ720966 IX786502 ST786502 ACP786502 AML786502 AWH786502 BGD786502 BPZ786502 BZV786502 CJR786502 CTN786502 DDJ786502 DNF786502 DXB786502 EGX786502 EQT786502 FAP786502 FKL786502 FUH786502 GED786502 GNZ786502 GXV786502 HHR786502 HRN786502 IBJ786502 ILF786502 IVB786502 JEX786502 JOT786502 JYP786502 KIL786502 KSH786502 LCD786502 LLZ786502 LVV786502 MFR786502 MPN786502 MZJ786502 NJF786502 NTB786502 OCX786502 OMT786502 OWP786502 PGL786502 PQH786502 QAD786502 QJZ786502 QTV786502 RDR786502 RNN786502 RXJ786502 SHF786502 SRB786502 TAX786502 TKT786502 TUP786502 UEL786502 UOH786502 UYD786502 VHZ786502 VRV786502 WBR786502 WLN786502 WVJ786502 IX852038 ST852038 ACP852038 AML852038 AWH852038 BGD852038 BPZ852038 BZV852038 CJR852038 CTN852038 DDJ852038 DNF852038 DXB852038 EGX852038 EQT852038 FAP852038 FKL852038 FUH852038 GED852038 GNZ852038 GXV852038 HHR852038 HRN852038 IBJ852038 ILF852038 IVB852038 JEX852038 JOT852038 JYP852038 KIL852038 KSH852038 LCD852038 LLZ852038 LVV852038 MFR852038 MPN852038 MZJ852038 NJF852038 NTB852038 OCX852038 OMT852038 OWP852038 PGL852038 PQH852038 QAD852038 QJZ852038 QTV852038 RDR852038 RNN852038 RXJ852038 SHF852038 SRB852038 TAX852038 TKT852038 TUP852038 UEL852038 UOH852038 UYD852038 VHZ852038 VRV852038 WBR852038 WLN852038 WVJ852038 IX917574 ST917574 ACP917574 AML917574 AWH917574 BGD917574 BPZ917574 BZV917574 CJR917574 CTN917574 DDJ917574 DNF917574 DXB917574 EGX917574 EQT917574 FAP917574 FKL917574 FUH917574 GED917574 GNZ917574 GXV917574 HHR917574 HRN917574 IBJ917574 ILF917574 IVB917574 JEX917574 JOT917574 JYP917574 KIL917574 KSH917574 LCD917574 LLZ917574 LVV917574 MFR917574 MPN917574 MZJ917574 NJF917574 NTB917574 OCX917574 OMT917574 OWP917574 PGL917574 PQH917574 QAD917574 QJZ917574 QTV917574 RDR917574 RNN917574 RXJ917574 SHF917574 SRB917574 TAX917574 TKT917574 TUP917574 UEL917574 UOH917574 UYD917574 VHZ917574 VRV917574 WBR917574 WLN917574 WVJ917574 IX983110 ST983110 ACP983110 AML983110 AWH983110 BGD983110 BPZ983110 BZV983110 CJR983110 CTN983110 DDJ983110 DNF983110 DXB983110 EGX983110 EQT983110 FAP983110 FKL983110 FUH983110 GED983110 GNZ983110 GXV983110 HHR983110 HRN983110 IBJ983110 ILF983110 IVB983110 JEX983110 JOT983110 JYP983110 KIL983110 KSH983110 LCD983110 LLZ983110 LVV983110 MFR983110 MPN983110 MZJ983110 NJF983110 NTB983110 OCX983110 OMT983110 OWP983110 PGL983110 PQH983110 QAD983110 QJZ983110 QTV983110 RDR983110 RNN983110 RXJ983110 SHF983110 SRB983110 TAX983110 TKT983110 TUP983110 UEL983110 UOH983110 UYD983110 VHZ983110 VRV983110 WBR983110 WLN983110 WVJ983110 D983110 D65606 D131142 D196678 D262214 D327750 D393286 D458822 D524358 D589894 D655430 D720966 D786502 D852038 IX50">
      <formula1>$B$99:$B$114</formula1>
    </dataValidation>
  </dataValidations>
  <printOptions horizontalCentered="1"/>
  <pageMargins left="0.19685039370078741" right="0.19685039370078741" top="0.78740157480314965" bottom="0.78740157480314965"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Datos Grales.</vt:lpstr>
      <vt:lpstr>Ordenes de Pago</vt:lpstr>
      <vt:lpstr>Ing., Egresos y Devoluc.</vt:lpstr>
      <vt:lpstr>Doc. Respaldatoria</vt:lpstr>
      <vt:lpstr>Carátula</vt:lpstr>
      <vt:lpstr>R. C. Haberes</vt:lpstr>
      <vt:lpstr>Tablas Auxiliares</vt:lpstr>
      <vt:lpstr>'Datos Grales.'!Área_de_impresión</vt:lpstr>
      <vt:lpstr>'Ing., Egresos y Devoluc.'!Títulos_a_imprimir</vt:lpstr>
      <vt:lpstr>'Ordenes de Pago'!Títulos_a_imprimir</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David Zalazar</cp:lastModifiedBy>
  <cp:lastPrinted>2022-02-18T14:37:11Z</cp:lastPrinted>
  <dcterms:created xsi:type="dcterms:W3CDTF">2020-08-22T02:53:25Z</dcterms:created>
  <dcterms:modified xsi:type="dcterms:W3CDTF">2022-11-04T12:10:21Z</dcterms:modified>
</cp:coreProperties>
</file>