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6.xml" ContentType="application/vnd.ms-excel.controlproperties+xml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7.xml" ContentType="application/vnd.ms-excel.controlproperties+xml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trlProps/ctrlProp8.xml" ContentType="application/vnd.ms-excel.controlproperties+xml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9.xml" ContentType="application/vnd.ms-excel.controlproperties+xml"/>
  <Override PartName="/xl/drawings/drawing6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trlProps/ctrlProp10.xml" ContentType="application/vnd.ms-excel.controlproperties+xml"/>
  <Override PartName="/xl/drawings/drawing7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trlProps/ctrlProp11.xml" ContentType="application/vnd.ms-excel.controlproperties+xml"/>
  <Override PartName="/xl/drawings/drawing8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trlProps/ctrlProp12.xml" ContentType="application/vnd.ms-excel.controlproperties+xml"/>
  <Override PartName="/xl/drawings/drawing9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ctrlProps/ctrlProp13.xml" ContentType="application/vnd.ms-excel.controlproperties+xml"/>
  <Override PartName="/xl/drawings/drawing10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ctrlProps/ctrlProp14.xml" ContentType="application/vnd.ms-excel.controlproperties+xml"/>
  <Override PartName="/xl/drawings/drawing11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trlProps/ctrlProp15.xml" ContentType="application/vnd.ms-excel.controlproperti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o\Dropbox\Laburo\TC\Modernizacion TC\Fondos\"/>
    </mc:Choice>
  </mc:AlternateContent>
  <xr:revisionPtr revIDLastSave="0" documentId="13_ncr:1_{130B9EA7-2BCA-4C08-AC60-045EFE9F01D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Datos de la RC" sheetId="1" r:id="rId1"/>
    <sheet name="Instrumentos Legales" sheetId="2" r:id="rId2"/>
    <sheet name="Responsables" sheetId="3" r:id="rId3"/>
    <sheet name="Amp-Dism" sheetId="4" r:id="rId4"/>
    <sheet name="Remesas" sheetId="5" r:id="rId5"/>
    <sheet name="RENADM" sheetId="6" r:id="rId6"/>
    <sheet name="Cajas Chicas" sheetId="7" r:id="rId7"/>
    <sheet name="Retenciones Pendientes" sheetId="8" r:id="rId8"/>
    <sheet name="Anticipos Com. Serv." sheetId="9" r:id="rId9"/>
    <sheet name="Otros fondos" sheetId="10" r:id="rId10"/>
    <sheet name="Ajustes" sheetId="13" r:id="rId11"/>
    <sheet name="Balance de la Rendición" sheetId="11" r:id="rId12"/>
    <sheet name="Versiones del sistema" sheetId="14" r:id="rId13"/>
    <sheet name="datos" sheetId="12" state="hidden" r:id="rId14"/>
  </sheets>
  <functionGroups builtInGroupCount="19"/>
  <definedNames>
    <definedName name="_xleta.NOT" hidden="1" xlm="1">#NAME?</definedName>
    <definedName name="_xlnm.Print_Area" localSheetId="0">'Datos de la RC'!$A$1:$I$30</definedName>
    <definedName name="bancos">datos!$D$8:$D$14</definedName>
    <definedName name="fuentes">datos!$M$3:$M$13</definedName>
    <definedName name="instrumentos">datos!$H$3:$H$8</definedName>
    <definedName name="semestres">datos!$D$3:$D$4</definedName>
    <definedName name="_xlnm.Print_Titles" localSheetId="1">'Instrumentos Legales'!$1:$7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1" l="1"/>
  <c r="I6" i="6"/>
  <c r="E16" i="1"/>
  <c r="N13" i="11" s="1"/>
  <c r="D9" i="1"/>
  <c r="AD6" i="9"/>
  <c r="C4" i="1" l="1"/>
  <c r="G6" i="5"/>
  <c r="B13" i="11" l="1"/>
  <c r="D24" i="1" l="1"/>
  <c r="R22" i="11" l="1"/>
  <c r="J13" i="11"/>
  <c r="R24" i="11"/>
  <c r="A7" i="11"/>
  <c r="A4" i="11"/>
  <c r="AD6" i="10"/>
  <c r="R39" i="11" s="1"/>
  <c r="R37" i="11"/>
  <c r="AD6" i="13"/>
  <c r="R41" i="11" s="1"/>
  <c r="R33" i="11"/>
  <c r="R31" i="11"/>
  <c r="R18" i="11"/>
  <c r="F6" i="8"/>
  <c r="R35" i="11" s="1"/>
  <c r="B4" i="13"/>
  <c r="B4" i="10"/>
  <c r="B4" i="9"/>
  <c r="B4" i="8"/>
  <c r="B4" i="7"/>
  <c r="B4" i="6"/>
  <c r="H24" i="11" s="1"/>
  <c r="B4" i="5"/>
  <c r="B4" i="4"/>
  <c r="B4" i="3"/>
  <c r="R43" i="11" l="1"/>
  <c r="R26" i="11"/>
  <c r="E6" i="4"/>
  <c r="R20" i="11" s="1"/>
  <c r="B4" i="2"/>
  <c r="H10" i="2" l="1"/>
  <c r="H16" i="2" l="1"/>
  <c r="H6" i="2" s="1"/>
  <c r="E13" i="11" s="1"/>
</calcChain>
</file>

<file path=xl/sharedStrings.xml><?xml version="1.0" encoding="utf-8"?>
<sst xmlns="http://schemas.openxmlformats.org/spreadsheetml/2006/main" count="411" uniqueCount="360">
  <si>
    <t>N° SAF</t>
  </si>
  <si>
    <t>Denominación SAF</t>
  </si>
  <si>
    <t>Organismo o Ente</t>
  </si>
  <si>
    <t>Denominación FRI</t>
  </si>
  <si>
    <t>Fuente de Financiamiento</t>
  </si>
  <si>
    <t>Banco</t>
  </si>
  <si>
    <t>Cuenta Corriente N.º</t>
  </si>
  <si>
    <t>Semestre</t>
  </si>
  <si>
    <t>Segundo</t>
  </si>
  <si>
    <t>Año</t>
  </si>
  <si>
    <t>ACTOS ADMINISTRATIVOS DE CREACIÓN</t>
  </si>
  <si>
    <t>Orden</t>
  </si>
  <si>
    <t>Tipo</t>
  </si>
  <si>
    <t>Instrumento</t>
  </si>
  <si>
    <t>Número</t>
  </si>
  <si>
    <t>Fecha</t>
  </si>
  <si>
    <t>Monto</t>
  </si>
  <si>
    <t>Creación</t>
  </si>
  <si>
    <t>Decreto Acuerdo</t>
  </si>
  <si>
    <t>Total:</t>
  </si>
  <si>
    <t>ACTOS ADMINISTRATIVOS DE AMPLIACIÓN, DISMINUCIÓN O CIERRE</t>
  </si>
  <si>
    <t>Ampliación</t>
  </si>
  <si>
    <t>Decreto</t>
  </si>
  <si>
    <t>Disminución</t>
  </si>
  <si>
    <t>Total autorizado</t>
  </si>
  <si>
    <t>RESPONSABLES</t>
  </si>
  <si>
    <t>Instrumento Legal</t>
  </si>
  <si>
    <t>REMESAS POR REPOSICIONES</t>
  </si>
  <si>
    <t>Rendiciones Administrativas e-SIDIF</t>
  </si>
  <si>
    <t>RENADM</t>
  </si>
  <si>
    <t>Fecha de solicitud de Reposición</t>
  </si>
  <si>
    <t>Monto Invertido en el semestre</t>
  </si>
  <si>
    <t>IMPORTE AUTORIZADO</t>
  </si>
  <si>
    <t>RETENCIONES NACIONALES, PROVINCIALES Y MUNICIPALES</t>
  </si>
  <si>
    <t>Totales</t>
  </si>
  <si>
    <t>Importe</t>
  </si>
  <si>
    <t>Total</t>
  </si>
  <si>
    <t>DEL ORGANISMO O ENTE</t>
  </si>
  <si>
    <t>RENDICIÓN DE FONDO ROTATORIO</t>
  </si>
  <si>
    <t>A. INDIVIDUALIZACIÓN DEL FONDO ROTATORIO</t>
  </si>
  <si>
    <t>FONDO ROTAT. N°</t>
  </si>
  <si>
    <t>FUENTE DE FINANCIAMIENTO</t>
  </si>
  <si>
    <t>CÓDIGO</t>
  </si>
  <si>
    <t>DENOMINACIÓN</t>
  </si>
  <si>
    <t>Tesoro Provincial</t>
  </si>
  <si>
    <t>B. RENDICIÓN DE CUENTAS</t>
  </si>
  <si>
    <t>Saldo de la Rendición de Cuentas Inmediata Anterior</t>
  </si>
  <si>
    <t>Total de Remesas</t>
  </si>
  <si>
    <t>Cantidad de Reposiciones</t>
  </si>
  <si>
    <t>Saldo de la presente Rendición de Cuentas</t>
  </si>
  <si>
    <t>C. COMPOSICIÓN DEL SALDO</t>
  </si>
  <si>
    <t>SAFs</t>
  </si>
  <si>
    <t>Semestres</t>
  </si>
  <si>
    <t>TiposMovimientos</t>
  </si>
  <si>
    <t>Tipos Instrumentos</t>
  </si>
  <si>
    <t>Primero</t>
  </si>
  <si>
    <t>Resolución Ministerial</t>
  </si>
  <si>
    <t>Cierre</t>
  </si>
  <si>
    <t>Disposición</t>
  </si>
  <si>
    <t>Otro</t>
  </si>
  <si>
    <t>Total de Ajustes</t>
  </si>
  <si>
    <t>Total de Modificaciones del monto FRI/FRE</t>
  </si>
  <si>
    <t>ACTOS ADMINISTRATIVOS DEL FONDO PERMANENTE</t>
  </si>
  <si>
    <t>RESPONSABLES DEL FONDO PERMANENTE</t>
  </si>
  <si>
    <t>Creacion</t>
  </si>
  <si>
    <t>Reposición N°</t>
  </si>
  <si>
    <t>N° de Cheque / Transf. Bancaria</t>
  </si>
  <si>
    <t>REMESAS POR REPOSICIONES DEL FONDO PERMANENTE</t>
  </si>
  <si>
    <t>Solicitud de Reposición N°</t>
  </si>
  <si>
    <t>RENDICIONES ADMINISTRATIVAS DEL FONDO PERMANENTE</t>
  </si>
  <si>
    <t>RESPONSABLES DE CAJAS CHICAS DEL FONDO PERMANENTE</t>
  </si>
  <si>
    <t>CAJAS CHICAS / RESPONSABLES</t>
  </si>
  <si>
    <t>Código de Impuesto (eSIDIF)</t>
  </si>
  <si>
    <t>Descripción del Impuesto</t>
  </si>
  <si>
    <t>Cantidad Comprobantes</t>
  </si>
  <si>
    <t>Importe total</t>
  </si>
  <si>
    <t>ANTICIPOS DE COMISIONES DE SERVICIO DEL FONDO PERMANENTE</t>
  </si>
  <si>
    <t>Anticipos de Comisiones</t>
  </si>
  <si>
    <t>Ajustes</t>
  </si>
  <si>
    <t>AJUSTES DEL FONDO PERMANENTE</t>
  </si>
  <si>
    <t>Tasa de Seguridad e Higiene</t>
  </si>
  <si>
    <t>Resolución</t>
  </si>
  <si>
    <t>RET SUSS - RG 1556/03  AFIP</t>
  </si>
  <si>
    <t>MULTAS</t>
  </si>
  <si>
    <t>FON. EN GARA. (ex 504 SIPAF)</t>
  </si>
  <si>
    <t>RET IMPUESTO A LAS GANANCIAS</t>
  </si>
  <si>
    <t>RETENCION IVA</t>
  </si>
  <si>
    <t>RET SUSS - RG 2682/09 AFIP</t>
  </si>
  <si>
    <t>RETENCION INGRESOS BRUTOS</t>
  </si>
  <si>
    <t>RET SUSS - RES 187/02 SH</t>
  </si>
  <si>
    <t>DEDUCCIONES DE HABERES</t>
  </si>
  <si>
    <t>RET SUSS - RG 1769/04 AFIP</t>
  </si>
  <si>
    <t>RET SUSS - RG 1784/04 AFIP</t>
  </si>
  <si>
    <t>RET IMP GCIAS. BENEF. EXTERIOR</t>
  </si>
  <si>
    <t>RETENCIONES MAL PRACTICADAS</t>
  </si>
  <si>
    <t>RET. COMPENSACIONES AFIP</t>
  </si>
  <si>
    <t>Haberes Abonados de más</t>
  </si>
  <si>
    <t>RET SUSS AFA -RG 3403/12 AFIP</t>
  </si>
  <si>
    <t>Ret Art 79 Ley Imp a las Gcias</t>
  </si>
  <si>
    <t>A.N.Se.S.- Aporte Personal</t>
  </si>
  <si>
    <t>ANSES - Aporte Personal (Seg.)</t>
  </si>
  <si>
    <t>Préstamo Personal</t>
  </si>
  <si>
    <t>Instalación Gas Natural</t>
  </si>
  <si>
    <t>AGJS - Dto. Gte. C. Pers. 1</t>
  </si>
  <si>
    <t>O.S.E.P. - Aporte Personal</t>
  </si>
  <si>
    <t>O.S.E.P. - Grupo Familiar</t>
  </si>
  <si>
    <t>Crédito S.P.A.C.</t>
  </si>
  <si>
    <t>Gte. Int. Gas Natural</t>
  </si>
  <si>
    <t>Menores de 16 años</t>
  </si>
  <si>
    <t>Seguro para cónyuge</t>
  </si>
  <si>
    <t>Seguro adicional optativo</t>
  </si>
  <si>
    <t>Seguro Integral</t>
  </si>
  <si>
    <t>Seguro de vida obligatorio</t>
  </si>
  <si>
    <t>Seguros autos</t>
  </si>
  <si>
    <t>A.G. Rentas</t>
  </si>
  <si>
    <t>Créd. event. trágicos</t>
  </si>
  <si>
    <t>Sindicato Vial</t>
  </si>
  <si>
    <t>A.T.E.</t>
  </si>
  <si>
    <t>Embargo judicial</t>
  </si>
  <si>
    <t>Cuota alimentaria</t>
  </si>
  <si>
    <t>Impuesto de Emergencia</t>
  </si>
  <si>
    <t>A.T.S.A.</t>
  </si>
  <si>
    <t>Poder Judicial</t>
  </si>
  <si>
    <t>Hab. y/o salario abon. en mas</t>
  </si>
  <si>
    <t>FATVIAL</t>
  </si>
  <si>
    <t>O.S.P.L.A.D. - Aporte Personal</t>
  </si>
  <si>
    <t>O.S.P.L.A.D. - Grupo Familiar</t>
  </si>
  <si>
    <t>Caja Comp. Doc.</t>
  </si>
  <si>
    <t>Embargos Poder Judicial</t>
  </si>
  <si>
    <t>Farmacia O.S.E.P.</t>
  </si>
  <si>
    <t>U.D.A</t>
  </si>
  <si>
    <t>A.T.E.C.A.</t>
  </si>
  <si>
    <t>Subsidio gastos de sepelio</t>
  </si>
  <si>
    <t>Sindicato Gráf. de Catam.</t>
  </si>
  <si>
    <t>Redondeo</t>
  </si>
  <si>
    <t>Coseguro O.S.E.P.</t>
  </si>
  <si>
    <t>Empl. Legis. Cámara de Dip.</t>
  </si>
  <si>
    <t>Emp. Legis. Cám. de Senadores</t>
  </si>
  <si>
    <t>Descuentos Especiales</t>
  </si>
  <si>
    <t>A.P.J.A.E.</t>
  </si>
  <si>
    <t>S.O.E.M.E.</t>
  </si>
  <si>
    <t>Club Catastro</t>
  </si>
  <si>
    <t>Colegio Profes. Cien. Econ.</t>
  </si>
  <si>
    <t>Trib. Muni. de la Capital</t>
  </si>
  <si>
    <t>AGJS - Dcto. Gte. C. Pers. 2</t>
  </si>
  <si>
    <t>Garantía de Préstamo</t>
  </si>
  <si>
    <t>Convenio A.R.T.</t>
  </si>
  <si>
    <t>Fdo. esp. para transp. -OSEP</t>
  </si>
  <si>
    <t>Prést. a Consorcios A.G.J.S.</t>
  </si>
  <si>
    <t>Préstamos A.G.J.Y S.- Tasa 5%</t>
  </si>
  <si>
    <t>Asoc. Mut. Circ. Polic. Catam</t>
  </si>
  <si>
    <t>S.U.T.E.Ca.</t>
  </si>
  <si>
    <t>Cuota I.P.V</t>
  </si>
  <si>
    <t>Radio Victoria</t>
  </si>
  <si>
    <t>Descuentos reintegrables</t>
  </si>
  <si>
    <t>ADEFCa</t>
  </si>
  <si>
    <t>Asoc.Func. y Magist.P.J.</t>
  </si>
  <si>
    <t>Fed. Vet. de Guerra de la R.A.</t>
  </si>
  <si>
    <t>Aporte Ley N 4975/99</t>
  </si>
  <si>
    <t>Haber negativo - Tope salarial</t>
  </si>
  <si>
    <t>Emergencia financiera</t>
  </si>
  <si>
    <t>BANCAT</t>
  </si>
  <si>
    <t>Descuento por huelga</t>
  </si>
  <si>
    <t>Partido Justicialista</t>
  </si>
  <si>
    <t>Colegio de Médicos de Catam.</t>
  </si>
  <si>
    <t>Serv. Adm. de la Policia</t>
  </si>
  <si>
    <t>Aporte jubilatorio adeudado</t>
  </si>
  <si>
    <t>Contrib. patronal jub. ad.</t>
  </si>
  <si>
    <t>Aporte ad. O.S.E.P</t>
  </si>
  <si>
    <t>Contrib. patronal ad. O.S.E.P</t>
  </si>
  <si>
    <t>Recupero de Gastos - Tesoreria</t>
  </si>
  <si>
    <t>Crédito Producir</t>
  </si>
  <si>
    <t>Coop. Hospital de Niños</t>
  </si>
  <si>
    <t>Aguas de Catam. S.A.P.E.M.</t>
  </si>
  <si>
    <t>Créditos Emprendedores</t>
  </si>
  <si>
    <t>Seguro Automotor</t>
  </si>
  <si>
    <t>Seguro Combinado Familiar</t>
  </si>
  <si>
    <t>Unión del Pers. Civ. Nac.</t>
  </si>
  <si>
    <t>Abono Festival Valle Viejo</t>
  </si>
  <si>
    <t>CAPRESCA Entidad Bancaria</t>
  </si>
  <si>
    <t>Cámara de Senadores</t>
  </si>
  <si>
    <t>Mutual Bicentenario Catamarca</t>
  </si>
  <si>
    <t>Préstamos AGAP</t>
  </si>
  <si>
    <t>Garantía Préstamos AGAP</t>
  </si>
  <si>
    <t>CAPRESCA Canc. Din. Centrocar</t>
  </si>
  <si>
    <t>Mutual 25 de Agosto</t>
  </si>
  <si>
    <t>XLVII Ed. Fiesta Poncho 17</t>
  </si>
  <si>
    <t>A.N.Se.S. - Aporte Pat. (Seg.)</t>
  </si>
  <si>
    <t>A.N.Se.S. - Aporte Patronal</t>
  </si>
  <si>
    <t>O.S.E.P. - Aporte Patronal</t>
  </si>
  <si>
    <t>O.S.P.L.A.D. - Aporte Patronal</t>
  </si>
  <si>
    <t>I.P.P.S. Préstamo Personal</t>
  </si>
  <si>
    <t>Aportes (2%) Caja Pers. Jub.</t>
  </si>
  <si>
    <t>Deuda Aportes 40%</t>
  </si>
  <si>
    <t>Rég. asig. complem. prev. 82%</t>
  </si>
  <si>
    <t>Contrib. Caja Complem. 82%</t>
  </si>
  <si>
    <t>Aporte reg. previs. esp. doc.</t>
  </si>
  <si>
    <t>Contrib. Patronal FATVIAL</t>
  </si>
  <si>
    <t>Asignación Complementaria 82%</t>
  </si>
  <si>
    <t>Impuesto de Sellos</t>
  </si>
  <si>
    <t>I.V.A.</t>
  </si>
  <si>
    <t>Retencion S.I.J.P.</t>
  </si>
  <si>
    <t>FDO.GTIA.VIALIDAD PROVINCIAL</t>
  </si>
  <si>
    <t>Dev. préstamos de municipios</t>
  </si>
  <si>
    <t>Descuen. por adela. de Copart.</t>
  </si>
  <si>
    <t>I.P.V.-Conv. prést. con munic.</t>
  </si>
  <si>
    <t>Fondo de Des. Mun. - UEPFOI</t>
  </si>
  <si>
    <t>Gtos. Adm. A.G.J. Y S.</t>
  </si>
  <si>
    <t>Quebrantos CA.PRE.S.CA.</t>
  </si>
  <si>
    <t>Descuentos por Plan Canje</t>
  </si>
  <si>
    <t>Comisiones de serv. no rend.</t>
  </si>
  <si>
    <t>Ded. por pago en exceso</t>
  </si>
  <si>
    <t>Quita del 50 %</t>
  </si>
  <si>
    <t>Cuota Litis 10%</t>
  </si>
  <si>
    <t>CECADE-Certif. Canc. Deudas</t>
  </si>
  <si>
    <t>Impuesto Inmobiliario</t>
  </si>
  <si>
    <t>Deudas Adjudicadas - I.P.V.</t>
  </si>
  <si>
    <t>Recupero Retiro Voluntario</t>
  </si>
  <si>
    <t>Recupero Ap. Caja Comp.</t>
  </si>
  <si>
    <t>Colegio de Asistentes Sociales</t>
  </si>
  <si>
    <t>Aporte Sal. Min. O.S.P.L.A.D</t>
  </si>
  <si>
    <t>Ret.Vol.Neto Pagado</t>
  </si>
  <si>
    <t>Ret.Vol.Cuota Alimentaria</t>
  </si>
  <si>
    <t>Ret.Vol.Bancat</t>
  </si>
  <si>
    <t>Ret.Vol.Cuota I.P.V.</t>
  </si>
  <si>
    <t>Préstamo A.G.J.yS. - Garantes</t>
  </si>
  <si>
    <t>UEJN</t>
  </si>
  <si>
    <t>Reserva por contingencia</t>
  </si>
  <si>
    <t>Seguridad Social - S.A.F. 66</t>
  </si>
  <si>
    <t>Deuda Créd. PRODUCIR-FONDECAT</t>
  </si>
  <si>
    <t>Deuda con A.G.R.</t>
  </si>
  <si>
    <t>Prést. reint. prove. del F.E.M</t>
  </si>
  <si>
    <t>Cuota Maestria UNCA</t>
  </si>
  <si>
    <t>Desc. Teso. Cámara Dip.</t>
  </si>
  <si>
    <t>Aporte Partidario</t>
  </si>
  <si>
    <t>Cta. Soc. ex Comb. de Malvinas</t>
  </si>
  <si>
    <t>OSPLAD Coplemen. 09/07</t>
  </si>
  <si>
    <t>SUTEN Complem. 09/07</t>
  </si>
  <si>
    <t>Hab. abonado en mas c/ aporte</t>
  </si>
  <si>
    <t>Hab. abonado en mas s/ aporte</t>
  </si>
  <si>
    <t>Desc. según R.I.V.P. Nº 2193</t>
  </si>
  <si>
    <t>Esc. de Capac. Judicial</t>
  </si>
  <si>
    <t>U.E.J.N. 2</t>
  </si>
  <si>
    <t>Asoc. Mut. Jub. y Pens. Cat.</t>
  </si>
  <si>
    <t>Gastos de Orig. de Créd.</t>
  </si>
  <si>
    <t>Conv. Trans. Fdo. Fed. Solid.</t>
  </si>
  <si>
    <t>Tasa munic.seg.e higiene</t>
  </si>
  <si>
    <t>Créditos especiales</t>
  </si>
  <si>
    <t>Asociación Bancaria SEB</t>
  </si>
  <si>
    <t>Seguros adic. pag. en más</t>
  </si>
  <si>
    <t>Deuda Reg.Asig.Com.Prev.-Doc.</t>
  </si>
  <si>
    <t>Circulo de Jub. y Pens.</t>
  </si>
  <si>
    <t>Seguro Org. Amparo</t>
  </si>
  <si>
    <t>SIDCa</t>
  </si>
  <si>
    <t>A.G.J.Y S. Préstamos AGAP</t>
  </si>
  <si>
    <t>AGAP - Deuda por reafiliación</t>
  </si>
  <si>
    <t>Int. por préstamos otorgados</t>
  </si>
  <si>
    <t>Ap.Pat.-Asist.Solid.O.S.E.P</t>
  </si>
  <si>
    <t>Ap.Af.-As.Solid.O.S.E.P.</t>
  </si>
  <si>
    <t>EC S.A.P.E.M. - CFM</t>
  </si>
  <si>
    <t>Fdo. Rep.Cred. Hipotec. Agap</t>
  </si>
  <si>
    <t>Factoreo Capresca</t>
  </si>
  <si>
    <t>Préstamo Caja de Cred Munic</t>
  </si>
  <si>
    <t>Acreditaciones Erroneas Becas</t>
  </si>
  <si>
    <t>Cuota Gremial T.Ctas.</t>
  </si>
  <si>
    <t>Fondo de Garantia T.Ctas</t>
  </si>
  <si>
    <t>Enhosa-fdo.garantia SAF 31</t>
  </si>
  <si>
    <t>MIOC-Op.Cesion Creditos</t>
  </si>
  <si>
    <t>UEJN Beneficios</t>
  </si>
  <si>
    <t>Prést Caja de Cred Munic Fiamb</t>
  </si>
  <si>
    <t>SEGURO ORG.AMPARO</t>
  </si>
  <si>
    <t>C.C. Y P.P. Vivienda AGAP</t>
  </si>
  <si>
    <t>CC y PP Garantía Vivienda AGAP</t>
  </si>
  <si>
    <t>Fondo de Mej al Sist de Transp</t>
  </si>
  <si>
    <t>Cuota Alimentaria SAF 53</t>
  </si>
  <si>
    <t>Codigos de retenciones</t>
  </si>
  <si>
    <t>Recursos Propios</t>
  </si>
  <si>
    <t>Rec. Afectac Esp O. Prov.</t>
  </si>
  <si>
    <t>Rec. con Afectac Esp O. Nac.</t>
  </si>
  <si>
    <t>Transferencias Internas</t>
  </si>
  <si>
    <t>Credito Interno</t>
  </si>
  <si>
    <t>Fuente de Financ.Externo</t>
  </si>
  <si>
    <t>Transferencias Exter</t>
  </si>
  <si>
    <t>Credito Externo</t>
  </si>
  <si>
    <t>OTRAS FUENTES</t>
  </si>
  <si>
    <t>INGRESOS EXTRAPRESUP</t>
  </si>
  <si>
    <t>Fuentes</t>
  </si>
  <si>
    <t>DATOS GENERALES DE LA RENDICIÓN DE CUENTAS DEL FONDO PERMANENTE</t>
  </si>
  <si>
    <t>Saldo al cierre (s/Extracto)</t>
  </si>
  <si>
    <t>Partidas conciliatorias</t>
  </si>
  <si>
    <t>Saldo al cierre (s/Registros)</t>
  </si>
  <si>
    <t>OTROS FONDOS PENDIENTES DE RENDIR DEL FONDO PERMANENTE</t>
  </si>
  <si>
    <t>Otros fondos pendientes de rendir</t>
  </si>
  <si>
    <t>RETENCIONES PENDIENTES DE DEPOSITAR DEL FONDO PERMANENTE</t>
  </si>
  <si>
    <t>Ampliaciones/Disminuciones efectivas del Semestre</t>
  </si>
  <si>
    <t>Saldo al inicio del FRI/FRE</t>
  </si>
  <si>
    <t>N° FRI/FRE (Interno)</t>
  </si>
  <si>
    <t>N° FRI/FRE (eSIDIF)</t>
  </si>
  <si>
    <t>EE (GDE)</t>
  </si>
  <si>
    <t>EEC (GDE)</t>
  </si>
  <si>
    <t>AE (SAETC)</t>
  </si>
  <si>
    <t>RENDICIÓN DE CUENTAS
ACORDADA T. C. Nº 13.077/2.024</t>
  </si>
  <si>
    <t>Total Aut.</t>
  </si>
  <si>
    <t>Total Pend.</t>
  </si>
  <si>
    <t>Orden de Pago N°</t>
  </si>
  <si>
    <t>Saldo bancario según registro</t>
  </si>
  <si>
    <t>Saldo de Cajas Chicas pendientes de rendir</t>
  </si>
  <si>
    <t>Retenciones pendientes de depositar</t>
  </si>
  <si>
    <t>Anticipos por Comisiones de Servicios</t>
  </si>
  <si>
    <t>Otros fondos entregados pendientes de rendición</t>
  </si>
  <si>
    <t>Saldo del Fondo Rotatorio</t>
  </si>
  <si>
    <t>Direccion Provincial de Administracion de la Secretaria Casa de Catamarca en Capital Federal</t>
  </si>
  <si>
    <t>Direccion Provincial de Administracion del Ministerio de Gobierno, Justicia y Derechos Humanos</t>
  </si>
  <si>
    <t>Direccion Provincial de Administracion de la Policia de la Provincia de Catamarca</t>
  </si>
  <si>
    <t>Direccion Provincial de Administracion del Servicio Penitenciario Provincial</t>
  </si>
  <si>
    <t>Direccion Provincial de Administracion de la Secretaria de Finanzas Publicas</t>
  </si>
  <si>
    <t>Direccion Provincial de Servicios de Administracion y Recursos Humanos del Ministerio de Infraestructura  y Obras Civiles</t>
  </si>
  <si>
    <t>Direccion Provincial de Administracion del Ministerio de Salud</t>
  </si>
  <si>
    <t>Direccion Provincial de Administracion y Recursos Humanos del Ministerio de Cultura, Turismo y Deportes</t>
  </si>
  <si>
    <t>Direccion Provincial de Administracion y Recursos Humanos del Ministerio de Seguridad</t>
  </si>
  <si>
    <t>Dirección Provincial de Administración del Ministerio de Ciencia e Innovacion Tecnologica</t>
  </si>
  <si>
    <t>Servicio Administrativo Financiero en la Dirección de Administración Financiera de la Secretaria de Estado de Gabinete</t>
  </si>
  <si>
    <t>Servicio Administrativo Financiero de la Secretaría de Administración del Ministerio de Trabajo, Planificacion y RR HH</t>
  </si>
  <si>
    <t>Direccion Provincial de Administracion del Hospital Interzonal San Juan Bautista</t>
  </si>
  <si>
    <t>Direccion Provincial de Administracion del Hospital Interzonal de Niños Eva Peron</t>
  </si>
  <si>
    <t>Direccion Provincial de Gestión Administrativa y Recursos Humanos del Ministerio de Desarrollo Social</t>
  </si>
  <si>
    <t>Direccion Provincial de Administracion del Ministerio de Educacion</t>
  </si>
  <si>
    <t>Direccion Provincial de Administracion de la Maternidad Provincial 25 De Mayo</t>
  </si>
  <si>
    <t>Direccion Provincial de Administracion del Ministerio de Mineria</t>
  </si>
  <si>
    <t>Direccion Provincial de Administracion del Ministerio de Agua, Energia y Medio Ambiente</t>
  </si>
  <si>
    <t>Direccion Provincial de Administracion del  Ministerio de Integracion Regional, Logistica y Transporte</t>
  </si>
  <si>
    <t>Direccion Provincial de Gestión Administrativa y Recursos Humanos del Ministerio de Inclusión Digital y Sistemas Productivos</t>
  </si>
  <si>
    <t>Direccion Provincial de Administracion Financiera de la Secretaria de Aeronautica</t>
  </si>
  <si>
    <t>Direccion Provincial de Gestión Administrativa y de Recursos Humanos del Ministerio de Industria, Comercio y Empleo</t>
  </si>
  <si>
    <t>Direccion de Administracion de Asesoria General de Gobierno</t>
  </si>
  <si>
    <t>Direccion Provincial de Administracion del Ministerio de Vivienda y Urbanizacion</t>
  </si>
  <si>
    <t>Servicio Administrativo de la Caja de Creditos y Prestaciones Provincial</t>
  </si>
  <si>
    <t>Direccion de Administracion y Contabilidad del Instituto Provincial de la Vivienda</t>
  </si>
  <si>
    <t>Direccion Provincial de Administracion Agencia de Recaudacion Catamarca</t>
  </si>
  <si>
    <t>Direccion de Administracion de Vialidad Provincial</t>
  </si>
  <si>
    <t>Direccion Provincial de Administracion del Tribunal de Cuentas</t>
  </si>
  <si>
    <t>Direccion Secretaria Administrativa Contable del Ente Regulador de Servicios Publicos</t>
  </si>
  <si>
    <t>Servicio Administrativo de la Obra Social de los Empleados Publicos</t>
  </si>
  <si>
    <t>Direccion Provincial Economica Administrativa de la Administracion General de Asuntos Previsionales</t>
  </si>
  <si>
    <t>Bancos</t>
  </si>
  <si>
    <t>Banco de la Nación Argentina</t>
  </si>
  <si>
    <t>Banco Macro</t>
  </si>
  <si>
    <t>Banco Galicia</t>
  </si>
  <si>
    <t>Banco Patagonia</t>
  </si>
  <si>
    <t>Banco Frances</t>
  </si>
  <si>
    <t>Banco BBVA</t>
  </si>
  <si>
    <t>Banco Santander Río</t>
  </si>
  <si>
    <t>AMPLIACIONES/DISMINUCIONES PRODUCIDAS EN EL SEMESTRE</t>
  </si>
  <si>
    <t>1.0.1</t>
  </si>
  <si>
    <t>1.0.0</t>
  </si>
  <si>
    <t>Versión</t>
  </si>
  <si>
    <t>Log</t>
  </si>
  <si>
    <t>Corrige un error en el total de CC al modificar.</t>
  </si>
  <si>
    <t>Versión de salida a producción.</t>
  </si>
  <si>
    <t>Versiones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</si>
</sst>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2C0A]#,##0.00;[Red]\([$$-2C0A]#,##0.00\)"/>
    <numFmt numFmtId="167" formatCode="_-[$$-2C0A]\ * #,##0.00_-;\-[$$-2C0A]\ * #,##0.00_-;_-[$$-2C0A]\ * &quot;-&quot;??_-;_-@_-"/>
    <numFmt numFmtId="168" formatCode="_-&quot;$ &quot;* #,##0.00_-;&quot;-$ &quot;* #,##0.00_-;_-&quot;$ &quot;* \-??_-;_-@_-"/>
    <numFmt numFmtId="169" formatCode="0#"/>
    <numFmt numFmtId="172" formatCode="dd/mm/yyyy;@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000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9"/>
      <color theme="0"/>
      <name val="Arial"/>
      <family val="2"/>
      <charset val="1"/>
    </font>
    <font>
      <b/>
      <sz val="11"/>
      <color theme="0"/>
      <name val="Arial"/>
      <family val="2"/>
      <charset val="1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7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8"/>
      <color rgb="FF000000"/>
      <name val="Arial"/>
      <family val="2"/>
      <charset val="1"/>
    </font>
    <font>
      <b/>
      <sz val="10"/>
      <color theme="6" tint="-0.499984740745262"/>
      <name val="Arial"/>
      <family val="2"/>
      <charset val="1"/>
    </font>
    <font>
      <b/>
      <sz val="10"/>
      <color rgb="FF000000"/>
      <name val="Arial"/>
      <family val="2"/>
    </font>
    <font>
      <b/>
      <u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rgb="FF339966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4" tint="0.79998168889431442"/>
        <bgColor rgb="FFF6F9D4"/>
      </patternFill>
    </fill>
    <fill>
      <patternFill patternType="solid">
        <fgColor rgb="FFFFFFFF"/>
        <bgColor rgb="FFF6F9D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D7E4B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7" fillId="0" borderId="0"/>
  </cellStyleXfs>
  <cellXfs count="178">
    <xf numFmtId="0" fontId="0" fillId="0" borderId="0" xfId="0"/>
    <xf numFmtId="0" fontId="0" fillId="2" borderId="0" xfId="0" applyFill="1"/>
    <xf numFmtId="0" fontId="0" fillId="4" borderId="2" xfId="0" applyFill="1" applyBorder="1"/>
    <xf numFmtId="0" fontId="0" fillId="5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Protection="1">
      <protection locked="0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14" fontId="0" fillId="0" borderId="1" xfId="0" applyNumberFormat="1" applyBorder="1" applyProtection="1">
      <protection locked="0"/>
    </xf>
    <xf numFmtId="167" fontId="0" fillId="0" borderId="0" xfId="0" applyNumberFormat="1"/>
    <xf numFmtId="167" fontId="0" fillId="11" borderId="2" xfId="0" applyNumberFormat="1" applyFill="1" applyBorder="1"/>
    <xf numFmtId="167" fontId="0" fillId="11" borderId="2" xfId="1" applyNumberFormat="1" applyFont="1" applyFill="1" applyBorder="1"/>
    <xf numFmtId="167" fontId="0" fillId="11" borderId="1" xfId="1" applyNumberFormat="1" applyFont="1" applyFill="1" applyBorder="1" applyAlignment="1">
      <alignment horizontal="center" vertical="center"/>
    </xf>
    <xf numFmtId="0" fontId="20" fillId="0" borderId="0" xfId="0" applyFont="1"/>
    <xf numFmtId="0" fontId="6" fillId="9" borderId="2" xfId="0" applyFont="1" applyFill="1" applyBorder="1" applyAlignment="1">
      <alignment horizontal="right" vertical="center"/>
    </xf>
    <xf numFmtId="0" fontId="23" fillId="0" borderId="0" xfId="0" applyFont="1"/>
    <xf numFmtId="165" fontId="0" fillId="0" borderId="0" xfId="0" applyNumberFormat="1"/>
    <xf numFmtId="167" fontId="19" fillId="0" borderId="0" xfId="0" applyNumberFormat="1" applyFont="1"/>
    <xf numFmtId="0" fontId="24" fillId="4" borderId="2" xfId="0" applyFont="1" applyFill="1" applyBorder="1" applyAlignment="1">
      <alignment horizontal="right"/>
    </xf>
    <xf numFmtId="0" fontId="21" fillId="12" borderId="25" xfId="0" applyFont="1" applyFill="1" applyBorder="1"/>
    <xf numFmtId="168" fontId="25" fillId="0" borderId="0" xfId="0" applyNumberFormat="1" applyFont="1" applyAlignment="1">
      <alignment vertical="center"/>
    </xf>
    <xf numFmtId="168" fontId="19" fillId="0" borderId="0" xfId="0" applyNumberFormat="1" applyFont="1"/>
    <xf numFmtId="167" fontId="26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7" fontId="24" fillId="11" borderId="2" xfId="1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168" fontId="6" fillId="11" borderId="2" xfId="0" applyNumberFormat="1" applyFont="1" applyFill="1" applyBorder="1" applyAlignment="1">
      <alignment vertical="center"/>
    </xf>
    <xf numFmtId="167" fontId="24" fillId="11" borderId="2" xfId="0" applyNumberFormat="1" applyFont="1" applyFill="1" applyBorder="1"/>
    <xf numFmtId="167" fontId="28" fillId="0" borderId="25" xfId="0" applyNumberFormat="1" applyFont="1" applyBorder="1"/>
    <xf numFmtId="0" fontId="0" fillId="15" borderId="0" xfId="0" applyFill="1"/>
    <xf numFmtId="0" fontId="29" fillId="0" borderId="0" xfId="2" applyFont="1" applyAlignment="1">
      <alignment horizontal="center" vertical="top" wrapText="1"/>
    </xf>
    <xf numFmtId="0" fontId="29" fillId="0" borderId="0" xfId="2" applyFont="1" applyAlignment="1">
      <alignment horizontal="left" vertical="top" wrapText="1"/>
    </xf>
    <xf numFmtId="168" fontId="25" fillId="13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" fontId="0" fillId="11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31" fillId="0" borderId="0" xfId="0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168" fontId="3" fillId="8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vertic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11" borderId="0" xfId="0" applyFill="1" applyAlignment="1" applyProtection="1">
      <alignment horizontal="left" vertical="center"/>
      <protection locked="0"/>
    </xf>
    <xf numFmtId="0" fontId="0" fillId="11" borderId="0" xfId="0" applyFill="1" applyAlignment="1" applyProtection="1">
      <alignment horizontal="left" vertical="center" wrapText="1"/>
      <protection locked="0"/>
    </xf>
    <xf numFmtId="0" fontId="0" fillId="11" borderId="0" xfId="0" applyFill="1" applyAlignment="1" applyProtection="1">
      <alignment horizontal="left" vertical="center" wrapText="1"/>
      <protection hidden="1"/>
    </xf>
    <xf numFmtId="0" fontId="18" fillId="0" borderId="0" xfId="0" applyFont="1" applyAlignment="1">
      <alignment horizontal="center" vertical="center" wrapText="1"/>
    </xf>
    <xf numFmtId="1" fontId="0" fillId="11" borderId="0" xfId="0" applyNumberFormat="1" applyFill="1" applyAlignment="1">
      <alignment horizontal="left" vertical="center"/>
    </xf>
    <xf numFmtId="167" fontId="0" fillId="11" borderId="0" xfId="0" applyNumberFormat="1" applyFill="1" applyAlignment="1" applyProtection="1">
      <alignment horizontal="left" vertical="center"/>
      <protection locked="0"/>
    </xf>
    <xf numFmtId="167" fontId="0" fillId="11" borderId="0" xfId="1" applyNumberFormat="1" applyFont="1" applyFill="1" applyAlignment="1" applyProtection="1">
      <alignment horizontal="left" vertical="center"/>
    </xf>
    <xf numFmtId="1" fontId="0" fillId="11" borderId="0" xfId="0" applyNumberFormat="1" applyFill="1" applyAlignment="1" applyProtection="1">
      <alignment horizontal="left" vertical="center"/>
      <protection locked="0"/>
    </xf>
    <xf numFmtId="167" fontId="0" fillId="11" borderId="0" xfId="1" applyNumberFormat="1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right" vertical="center" wrapText="1" indent="1"/>
    </xf>
    <xf numFmtId="0" fontId="3" fillId="2" borderId="22" xfId="0" applyFont="1" applyFill="1" applyBorder="1" applyAlignment="1">
      <alignment horizontal="center" vertical="center"/>
    </xf>
    <xf numFmtId="0" fontId="20" fillId="14" borderId="2" xfId="0" applyFont="1" applyFill="1" applyBorder="1"/>
    <xf numFmtId="167" fontId="20" fillId="0" borderId="2" xfId="0" applyNumberFormat="1" applyFont="1" applyBorder="1" applyAlignment="1">
      <alignment horizontal="center" vertical="center"/>
    </xf>
    <xf numFmtId="167" fontId="20" fillId="0" borderId="2" xfId="0" applyNumberFormat="1" applyFont="1" applyBorder="1"/>
    <xf numFmtId="0" fontId="6" fillId="2" borderId="2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168" fontId="6" fillId="11" borderId="2" xfId="0" applyNumberFormat="1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168" fontId="22" fillId="11" borderId="2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8" fontId="4" fillId="8" borderId="1" xfId="0" applyNumberFormat="1" applyFont="1" applyFill="1" applyBorder="1" applyAlignment="1">
      <alignment vertical="center"/>
    </xf>
    <xf numFmtId="169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167" fontId="15" fillId="0" borderId="1" xfId="1" applyNumberFormat="1" applyFont="1" applyBorder="1" applyAlignment="1" applyProtection="1">
      <alignment vertical="center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15" borderId="0" xfId="0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35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00FF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8.emf"/><Relationship Id="rId1" Type="http://schemas.openxmlformats.org/officeDocument/2006/relationships/image" Target="../media/image29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15.emf"/><Relationship Id="rId1" Type="http://schemas.openxmlformats.org/officeDocument/2006/relationships/image" Target="../media/image1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15.emf"/><Relationship Id="rId1" Type="http://schemas.openxmlformats.org/officeDocument/2006/relationships/image" Target="../media/image2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5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8</xdr:col>
          <xdr:colOff>285750</xdr:colOff>
          <xdr:row>29</xdr:row>
          <xdr:rowOff>114300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</xdr:row>
          <xdr:rowOff>57150</xdr:rowOff>
        </xdr:from>
        <xdr:to>
          <xdr:col>8</xdr:col>
          <xdr:colOff>104775</xdr:colOff>
          <xdr:row>9</xdr:row>
          <xdr:rowOff>104775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Datos del Organismo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76200</xdr:rowOff>
        </xdr:from>
        <xdr:to>
          <xdr:col>8</xdr:col>
          <xdr:colOff>114300</xdr:colOff>
          <xdr:row>17</xdr:row>
          <xdr:rowOff>104775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Datos del FRI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57150</xdr:rowOff>
        </xdr:from>
        <xdr:to>
          <xdr:col>8</xdr:col>
          <xdr:colOff>123825</xdr:colOff>
          <xdr:row>24</xdr:row>
          <xdr:rowOff>85725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Cuenta Bancaria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25</xdr:row>
          <xdr:rowOff>38100</xdr:rowOff>
        </xdr:from>
        <xdr:to>
          <xdr:col>8</xdr:col>
          <xdr:colOff>133350</xdr:colOff>
          <xdr:row>28</xdr:row>
          <xdr:rowOff>152400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Periodo Rendido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100853</xdr:colOff>
      <xdr:row>0</xdr:row>
      <xdr:rowOff>0</xdr:rowOff>
    </xdr:from>
    <xdr:to>
      <xdr:col>2</xdr:col>
      <xdr:colOff>1066673</xdr:colOff>
      <xdr:row>0</xdr:row>
      <xdr:rowOff>1086971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6CF6EF-C4FA-3E70-AB5B-47EEE96F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1" y="0"/>
          <a:ext cx="1257173" cy="1086971"/>
        </a:xfrm>
        <a:prstGeom prst="rect">
          <a:avLst/>
        </a:prstGeom>
      </xdr:spPr>
    </xdr:pic>
    <xdr:clientData/>
  </xdr:twoCellAnchor>
  <xdr:twoCellAnchor editAs="oneCell">
    <xdr:from>
      <xdr:col>7</xdr:col>
      <xdr:colOff>280149</xdr:colOff>
      <xdr:row>0</xdr:row>
      <xdr:rowOff>145828</xdr:rowOff>
    </xdr:from>
    <xdr:to>
      <xdr:col>8</xdr:col>
      <xdr:colOff>20134</xdr:colOff>
      <xdr:row>0</xdr:row>
      <xdr:rowOff>941142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6577F8-1CEB-4429-41B7-F380F4324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4930590" y="145828"/>
          <a:ext cx="826956" cy="7953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7</xdr:col>
      <xdr:colOff>789026</xdr:colOff>
      <xdr:row>28</xdr:row>
      <xdr:rowOff>119743</xdr:rowOff>
    </xdr:from>
    <xdr:ext cx="657103" cy="217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38C09F-4AAC-E817-290C-F8F5D205DD0F}"/>
            </a:ext>
          </a:extLst>
        </xdr:cNvPr>
        <xdr:cNvSpPr txBox="1"/>
      </xdr:nvSpPr>
      <xdr:spPr>
        <a:xfrm>
          <a:off x="5458997" y="7402286"/>
          <a:ext cx="65710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800"/>
            <a:t>app</a:t>
          </a:r>
          <a:r>
            <a:rPr lang="es-AR" sz="800" baseline="0"/>
            <a:t> </a:t>
          </a:r>
          <a:r>
            <a:rPr lang="es-AR" sz="800"/>
            <a:t>v. 1.0.1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104775</xdr:rowOff>
        </xdr:from>
        <xdr:to>
          <xdr:col>17</xdr:col>
          <xdr:colOff>28575</xdr:colOff>
          <xdr:row>0</xdr:row>
          <xdr:rowOff>742950</xdr:rowOff>
        </xdr:to>
        <xdr:sp macro="" textlink="">
          <xdr:nvSpPr>
            <xdr:cNvPr id="10242" name="Group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123825</xdr:colOff>
          <xdr:row>0</xdr:row>
          <xdr:rowOff>342900</xdr:rowOff>
        </xdr:from>
        <xdr:to>
          <xdr:col>5</xdr:col>
          <xdr:colOff>104775</xdr:colOff>
          <xdr:row>0</xdr:row>
          <xdr:rowOff>638175</xdr:rowOff>
        </xdr:to>
        <xdr:sp macro="" textlink="">
          <xdr:nvSpPr>
            <xdr:cNvPr id="10243" name="cmdAgregarOtros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104775</xdr:colOff>
          <xdr:row>0</xdr:row>
          <xdr:rowOff>342900</xdr:rowOff>
        </xdr:from>
        <xdr:to>
          <xdr:col>16</xdr:col>
          <xdr:colOff>95250</xdr:colOff>
          <xdr:row>0</xdr:row>
          <xdr:rowOff>638175</xdr:rowOff>
        </xdr:to>
        <xdr:sp macro="" textlink="">
          <xdr:nvSpPr>
            <xdr:cNvPr id="10244" name="cmdEliminarOtros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342900</xdr:rowOff>
        </xdr:from>
        <xdr:to>
          <xdr:col>11</xdr:col>
          <xdr:colOff>19050</xdr:colOff>
          <xdr:row>0</xdr:row>
          <xdr:rowOff>638175</xdr:rowOff>
        </xdr:to>
        <xdr:sp macro="" textlink="">
          <xdr:nvSpPr>
            <xdr:cNvPr id="10245" name="btn_EditarFondos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9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24</xdr:col>
      <xdr:colOff>170792</xdr:colOff>
      <xdr:row>0</xdr:row>
      <xdr:rowOff>0</xdr:rowOff>
    </xdr:from>
    <xdr:to>
      <xdr:col>29</xdr:col>
      <xdr:colOff>112211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52777F-52EA-4E4C-A080-252DCA6A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5051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30</xdr:col>
      <xdr:colOff>178339</xdr:colOff>
      <xdr:row>0</xdr:row>
      <xdr:rowOff>68438</xdr:rowOff>
    </xdr:from>
    <xdr:to>
      <xdr:col>34</xdr:col>
      <xdr:colOff>9022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08B46E-23E4-455D-BC9C-63AF03AFF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926184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16</xdr:col>
          <xdr:colOff>133350</xdr:colOff>
          <xdr:row>0</xdr:row>
          <xdr:rowOff>676275</xdr:rowOff>
        </xdr:to>
        <xdr:sp macro="" textlink="">
          <xdr:nvSpPr>
            <xdr:cNvPr id="11266" name="Group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114300</xdr:colOff>
          <xdr:row>0</xdr:row>
          <xdr:rowOff>304800</xdr:rowOff>
        </xdr:from>
        <xdr:to>
          <xdr:col>5</xdr:col>
          <xdr:colOff>66675</xdr:colOff>
          <xdr:row>0</xdr:row>
          <xdr:rowOff>590550</xdr:rowOff>
        </xdr:to>
        <xdr:sp macro="" textlink="">
          <xdr:nvSpPr>
            <xdr:cNvPr id="11267" name="cmdAgregarAjuste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95250</xdr:colOff>
          <xdr:row>0</xdr:row>
          <xdr:rowOff>304800</xdr:rowOff>
        </xdr:from>
        <xdr:to>
          <xdr:col>16</xdr:col>
          <xdr:colOff>38100</xdr:colOff>
          <xdr:row>0</xdr:row>
          <xdr:rowOff>590550</xdr:rowOff>
        </xdr:to>
        <xdr:sp macro="" textlink="">
          <xdr:nvSpPr>
            <xdr:cNvPr id="11268" name="cmdEliminarAjuste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0</xdr:row>
          <xdr:rowOff>304800</xdr:rowOff>
        </xdr:from>
        <xdr:to>
          <xdr:col>10</xdr:col>
          <xdr:colOff>152400</xdr:colOff>
          <xdr:row>0</xdr:row>
          <xdr:rowOff>590550</xdr:rowOff>
        </xdr:to>
        <xdr:sp macro="" textlink="">
          <xdr:nvSpPr>
            <xdr:cNvPr id="11269" name="btn_EditarAjuste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A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24</xdr:col>
      <xdr:colOff>104775</xdr:colOff>
      <xdr:row>0</xdr:row>
      <xdr:rowOff>0</xdr:rowOff>
    </xdr:from>
    <xdr:to>
      <xdr:col>29</xdr:col>
      <xdr:colOff>60974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30BCB7-22FF-4D02-911E-E5F8AE52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30</xdr:col>
      <xdr:colOff>130058</xdr:colOff>
      <xdr:row>0</xdr:row>
      <xdr:rowOff>68438</xdr:rowOff>
    </xdr:from>
    <xdr:to>
      <xdr:col>33</xdr:col>
      <xdr:colOff>153540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CBA64D-548D-48F2-8697-60F9BDF29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759333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115955</xdr:colOff>
      <xdr:row>0</xdr:row>
      <xdr:rowOff>0</xdr:rowOff>
    </xdr:from>
    <xdr:to>
      <xdr:col>18</xdr:col>
      <xdr:colOff>173616</xdr:colOff>
      <xdr:row>1</xdr:row>
      <xdr:rowOff>2205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553A5-BCA1-4EDD-9504-DD35313B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1912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19</xdr:col>
      <xdr:colOff>150349</xdr:colOff>
      <xdr:row>0</xdr:row>
      <xdr:rowOff>68438</xdr:rowOff>
    </xdr:from>
    <xdr:to>
      <xdr:col>21</xdr:col>
      <xdr:colOff>170104</xdr:colOff>
      <xdr:row>0</xdr:row>
      <xdr:rowOff>613172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E75CA9-BC99-48C6-B91F-2ABBF39D7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153045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409575</xdr:colOff>
          <xdr:row>7</xdr:row>
          <xdr:rowOff>66675</xdr:rowOff>
        </xdr:from>
        <xdr:to>
          <xdr:col>10</xdr:col>
          <xdr:colOff>304800</xdr:colOff>
          <xdr:row>15</xdr:row>
          <xdr:rowOff>28575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638175</xdr:colOff>
          <xdr:row>8</xdr:row>
          <xdr:rowOff>85725</xdr:rowOff>
        </xdr:from>
        <xdr:to>
          <xdr:col>10</xdr:col>
          <xdr:colOff>95250</xdr:colOff>
          <xdr:row>10</xdr:row>
          <xdr:rowOff>38100</xdr:rowOff>
        </xdr:to>
        <xdr:sp macro="" textlink="">
          <xdr:nvSpPr>
            <xdr:cNvPr id="2051" name="btn_agregarInstrumento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628650</xdr:colOff>
          <xdr:row>12</xdr:row>
          <xdr:rowOff>161925</xdr:rowOff>
        </xdr:from>
        <xdr:to>
          <xdr:col>10</xdr:col>
          <xdr:colOff>76200</xdr:colOff>
          <xdr:row>14</xdr:row>
          <xdr:rowOff>104775</xdr:rowOff>
        </xdr:to>
        <xdr:sp macro="" textlink="">
          <xdr:nvSpPr>
            <xdr:cNvPr id="2052" name="btn_eliminarInstrumento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628650</xdr:colOff>
          <xdr:row>10</xdr:row>
          <xdr:rowOff>133350</xdr:rowOff>
        </xdr:from>
        <xdr:to>
          <xdr:col>10</xdr:col>
          <xdr:colOff>76200</xdr:colOff>
          <xdr:row>12</xdr:row>
          <xdr:rowOff>76200</xdr:rowOff>
        </xdr:to>
        <xdr:sp macro="" textlink="">
          <xdr:nvSpPr>
            <xdr:cNvPr id="2053" name="cmdEditar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277090</xdr:colOff>
      <xdr:row>0</xdr:row>
      <xdr:rowOff>0</xdr:rowOff>
    </xdr:from>
    <xdr:to>
      <xdr:col>3</xdr:col>
      <xdr:colOff>391263</xdr:colOff>
      <xdr:row>0</xdr:row>
      <xdr:rowOff>1086971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FBD54-847F-4568-BD5C-ACA60B6C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658" y="0"/>
          <a:ext cx="1257173" cy="1086971"/>
        </a:xfrm>
        <a:prstGeom prst="rect">
          <a:avLst/>
        </a:prstGeom>
      </xdr:spPr>
    </xdr:pic>
    <xdr:clientData/>
  </xdr:twoCellAnchor>
  <xdr:twoCellAnchor editAs="oneCell">
    <xdr:from>
      <xdr:col>7</xdr:col>
      <xdr:colOff>241436</xdr:colOff>
      <xdr:row>0</xdr:row>
      <xdr:rowOff>145828</xdr:rowOff>
    </xdr:from>
    <xdr:to>
      <xdr:col>7</xdr:col>
      <xdr:colOff>1068392</xdr:colOff>
      <xdr:row>0</xdr:row>
      <xdr:rowOff>941142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BF1792-A259-40F0-A8B7-B8DAD549B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4995277" y="145828"/>
          <a:ext cx="826956" cy="7953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104775</xdr:rowOff>
        </xdr:from>
        <xdr:to>
          <xdr:col>17</xdr:col>
          <xdr:colOff>19050</xdr:colOff>
          <xdr:row>0</xdr:row>
          <xdr:rowOff>647700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190500</xdr:colOff>
          <xdr:row>0</xdr:row>
          <xdr:rowOff>266700</xdr:rowOff>
        </xdr:from>
        <xdr:to>
          <xdr:col>6</xdr:col>
          <xdr:colOff>9525</xdr:colOff>
          <xdr:row>0</xdr:row>
          <xdr:rowOff>552450</xdr:rowOff>
        </xdr:to>
        <xdr:sp macro="" textlink="">
          <xdr:nvSpPr>
            <xdr:cNvPr id="3076" name="cmdAgregar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</xdr:colOff>
          <xdr:row>0</xdr:row>
          <xdr:rowOff>266700</xdr:rowOff>
        </xdr:from>
        <xdr:to>
          <xdr:col>16</xdr:col>
          <xdr:colOff>161925</xdr:colOff>
          <xdr:row>0</xdr:row>
          <xdr:rowOff>552450</xdr:rowOff>
        </xdr:to>
        <xdr:sp macro="" textlink="">
          <xdr:nvSpPr>
            <xdr:cNvPr id="3077" name="cmdEliminar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85725</xdr:colOff>
          <xdr:row>0</xdr:row>
          <xdr:rowOff>266700</xdr:rowOff>
        </xdr:from>
        <xdr:to>
          <xdr:col>11</xdr:col>
          <xdr:colOff>85725</xdr:colOff>
          <xdr:row>0</xdr:row>
          <xdr:rowOff>552450</xdr:rowOff>
        </xdr:to>
        <xdr:sp macro="" textlink="">
          <xdr:nvSpPr>
            <xdr:cNvPr id="3078" name="cmdEditar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23</xdr:col>
      <xdr:colOff>83346</xdr:colOff>
      <xdr:row>0</xdr:row>
      <xdr:rowOff>0</xdr:rowOff>
    </xdr:from>
    <xdr:to>
      <xdr:col>28</xdr:col>
      <xdr:colOff>116936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0C5E41-64EC-468B-B6AE-CB4112B2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815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30</xdr:col>
      <xdr:colOff>57432</xdr:colOff>
      <xdr:row>0</xdr:row>
      <xdr:rowOff>68438</xdr:rowOff>
    </xdr:from>
    <xdr:to>
      <xdr:col>34</xdr:col>
      <xdr:colOff>4714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F77FC4-C33B-4EC5-A985-81D3FD2E1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325948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76200</xdr:colOff>
          <xdr:row>0</xdr:row>
          <xdr:rowOff>476250</xdr:rowOff>
        </xdr:from>
        <xdr:to>
          <xdr:col>2</xdr:col>
          <xdr:colOff>457200</xdr:colOff>
          <xdr:row>0</xdr:row>
          <xdr:rowOff>762000</xdr:rowOff>
        </xdr:to>
        <xdr:sp macro="" textlink="">
          <xdr:nvSpPr>
            <xdr:cNvPr id="4098" name="cmdAgregarOperacion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1828800</xdr:colOff>
          <xdr:row>0</xdr:row>
          <xdr:rowOff>476250</xdr:rowOff>
        </xdr:from>
        <xdr:to>
          <xdr:col>2</xdr:col>
          <xdr:colOff>2762250</xdr:colOff>
          <xdr:row>0</xdr:row>
          <xdr:rowOff>762000</xdr:rowOff>
        </xdr:to>
        <xdr:sp macro="" textlink="">
          <xdr:nvSpPr>
            <xdr:cNvPr id="4099" name="cmdEliminarOperacion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0</xdr:row>
          <xdr:rowOff>304800</xdr:rowOff>
        </xdr:from>
        <xdr:to>
          <xdr:col>2</xdr:col>
          <xdr:colOff>2924175</xdr:colOff>
          <xdr:row>0</xdr:row>
          <xdr:rowOff>885825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638175</xdr:colOff>
          <xdr:row>0</xdr:row>
          <xdr:rowOff>476250</xdr:rowOff>
        </xdr:from>
        <xdr:to>
          <xdr:col>2</xdr:col>
          <xdr:colOff>1571625</xdr:colOff>
          <xdr:row>0</xdr:row>
          <xdr:rowOff>762000</xdr:rowOff>
        </xdr:to>
        <xdr:sp macro="" textlink="">
          <xdr:nvSpPr>
            <xdr:cNvPr id="4101" name="btn_EditarAmpliacion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3</xdr:col>
      <xdr:colOff>277813</xdr:colOff>
      <xdr:row>0</xdr:row>
      <xdr:rowOff>119062</xdr:rowOff>
    </xdr:from>
    <xdr:to>
      <xdr:col>4</xdr:col>
      <xdr:colOff>265762</xdr:colOff>
      <xdr:row>0</xdr:row>
      <xdr:rowOff>863560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5374C9-CC57-498C-9D1F-AC613ECFE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8" y="119062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4</xdr:col>
      <xdr:colOff>515821</xdr:colOff>
      <xdr:row>0</xdr:row>
      <xdr:rowOff>187500</xdr:rowOff>
    </xdr:from>
    <xdr:to>
      <xdr:col>4</xdr:col>
      <xdr:colOff>1082228</xdr:colOff>
      <xdr:row>0</xdr:row>
      <xdr:rowOff>732234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3D8230-A68D-4F88-8A86-57117E12C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881571" y="187500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152400</xdr:rowOff>
        </xdr:from>
        <xdr:to>
          <xdr:col>5</xdr:col>
          <xdr:colOff>257175</xdr:colOff>
          <xdr:row>0</xdr:row>
          <xdr:rowOff>704850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114300</xdr:colOff>
          <xdr:row>0</xdr:row>
          <xdr:rowOff>342900</xdr:rowOff>
        </xdr:from>
        <xdr:to>
          <xdr:col>2</xdr:col>
          <xdr:colOff>590550</xdr:colOff>
          <xdr:row>0</xdr:row>
          <xdr:rowOff>628650</xdr:rowOff>
        </xdr:to>
        <xdr:sp macro="" textlink="">
          <xdr:nvSpPr>
            <xdr:cNvPr id="5123" name="cmdAgregarRemesas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85725</xdr:colOff>
          <xdr:row>0</xdr:row>
          <xdr:rowOff>342900</xdr:rowOff>
        </xdr:from>
        <xdr:to>
          <xdr:col>5</xdr:col>
          <xdr:colOff>190500</xdr:colOff>
          <xdr:row>0</xdr:row>
          <xdr:rowOff>628650</xdr:rowOff>
        </xdr:to>
        <xdr:sp macro="" textlink="">
          <xdr:nvSpPr>
            <xdr:cNvPr id="5124" name="cmdEliminarRemesas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0</xdr:row>
          <xdr:rowOff>342900</xdr:rowOff>
        </xdr:from>
        <xdr:to>
          <xdr:col>3</xdr:col>
          <xdr:colOff>819150</xdr:colOff>
          <xdr:row>0</xdr:row>
          <xdr:rowOff>628650</xdr:rowOff>
        </xdr:to>
        <xdr:sp macro="" textlink="">
          <xdr:nvSpPr>
            <xdr:cNvPr id="5125" name="btn_EditarRemesas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5</xdr:col>
      <xdr:colOff>1129862</xdr:colOff>
      <xdr:row>0</xdr:row>
      <xdr:rowOff>45982</xdr:rowOff>
    </xdr:from>
    <xdr:to>
      <xdr:col>6</xdr:col>
      <xdr:colOff>473505</xdr:colOff>
      <xdr:row>0</xdr:row>
      <xdr:rowOff>790480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A65678-D927-4B11-9A03-BA8002FB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2465" y="45982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6</xdr:col>
      <xdr:colOff>723564</xdr:colOff>
      <xdr:row>0</xdr:row>
      <xdr:rowOff>114420</xdr:rowOff>
    </xdr:from>
    <xdr:to>
      <xdr:col>6</xdr:col>
      <xdr:colOff>1289971</xdr:colOff>
      <xdr:row>0</xdr:row>
      <xdr:rowOff>659154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EB89B-CFC5-4574-B522-97FD31EC7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203598" y="114420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5</xdr:col>
          <xdr:colOff>0</xdr:colOff>
          <xdr:row>0</xdr:row>
          <xdr:rowOff>685800</xdr:rowOff>
        </xdr:to>
        <xdr:sp macro="" textlink="">
          <xdr:nvSpPr>
            <xdr:cNvPr id="6150" name="Group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0</xdr:row>
          <xdr:rowOff>276225</xdr:rowOff>
        </xdr:from>
        <xdr:to>
          <xdr:col>2</xdr:col>
          <xdr:colOff>600075</xdr:colOff>
          <xdr:row>0</xdr:row>
          <xdr:rowOff>561975</xdr:rowOff>
        </xdr:to>
        <xdr:sp macro="" textlink="">
          <xdr:nvSpPr>
            <xdr:cNvPr id="6151" name="cmdAgregarRENADM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104775</xdr:colOff>
          <xdr:row>0</xdr:row>
          <xdr:rowOff>276225</xdr:rowOff>
        </xdr:from>
        <xdr:to>
          <xdr:col>4</xdr:col>
          <xdr:colOff>933450</xdr:colOff>
          <xdr:row>0</xdr:row>
          <xdr:rowOff>561975</xdr:rowOff>
        </xdr:to>
        <xdr:sp macro="" textlink="">
          <xdr:nvSpPr>
            <xdr:cNvPr id="6152" name="cmdEliminarRENADM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0</xdr:row>
          <xdr:rowOff>276225</xdr:rowOff>
        </xdr:from>
        <xdr:to>
          <xdr:col>3</xdr:col>
          <xdr:colOff>895350</xdr:colOff>
          <xdr:row>0</xdr:row>
          <xdr:rowOff>561975</xdr:rowOff>
        </xdr:to>
        <xdr:sp macro="" textlink="">
          <xdr:nvSpPr>
            <xdr:cNvPr id="6153" name="btn_EditarRENADM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7</xdr:col>
      <xdr:colOff>95250</xdr:colOff>
      <xdr:row>0</xdr:row>
      <xdr:rowOff>0</xdr:rowOff>
    </xdr:from>
    <xdr:to>
      <xdr:col>8</xdr:col>
      <xdr:colOff>267594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544F82-5771-479B-A433-FCC0321E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3885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8</xdr:col>
      <xdr:colOff>517653</xdr:colOff>
      <xdr:row>0</xdr:row>
      <xdr:rowOff>68438</xdr:rowOff>
    </xdr:from>
    <xdr:to>
      <xdr:col>8</xdr:col>
      <xdr:colOff>1084060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B2E6CD-9085-423D-94E5-DC352E67F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815018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104775</xdr:rowOff>
        </xdr:from>
        <xdr:to>
          <xdr:col>19</xdr:col>
          <xdr:colOff>9525</xdr:colOff>
          <xdr:row>0</xdr:row>
          <xdr:rowOff>733425</xdr:rowOff>
        </xdr:to>
        <xdr:sp macro="" textlink="">
          <xdr:nvSpPr>
            <xdr:cNvPr id="7170" name="Group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161925</xdr:colOff>
          <xdr:row>0</xdr:row>
          <xdr:rowOff>314325</xdr:rowOff>
        </xdr:from>
        <xdr:to>
          <xdr:col>6</xdr:col>
          <xdr:colOff>0</xdr:colOff>
          <xdr:row>0</xdr:row>
          <xdr:rowOff>600075</xdr:rowOff>
        </xdr:to>
        <xdr:sp macro="" textlink="">
          <xdr:nvSpPr>
            <xdr:cNvPr id="7171" name="cmdAgregarCC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0</xdr:row>
          <xdr:rowOff>314325</xdr:rowOff>
        </xdr:from>
        <xdr:to>
          <xdr:col>18</xdr:col>
          <xdr:colOff>104775</xdr:colOff>
          <xdr:row>0</xdr:row>
          <xdr:rowOff>600075</xdr:rowOff>
        </xdr:to>
        <xdr:sp macro="" textlink="">
          <xdr:nvSpPr>
            <xdr:cNvPr id="7172" name="cmdEliminarCC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95250</xdr:colOff>
          <xdr:row>0</xdr:row>
          <xdr:rowOff>314325</xdr:rowOff>
        </xdr:from>
        <xdr:to>
          <xdr:col>12</xdr:col>
          <xdr:colOff>47625</xdr:colOff>
          <xdr:row>0</xdr:row>
          <xdr:rowOff>600075</xdr:rowOff>
        </xdr:to>
        <xdr:sp macro="" textlink="">
          <xdr:nvSpPr>
            <xdr:cNvPr id="7173" name="btn_EditarCC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27</xdr:col>
      <xdr:colOff>115661</xdr:colOff>
      <xdr:row>0</xdr:row>
      <xdr:rowOff>54429</xdr:rowOff>
    </xdr:from>
    <xdr:to>
      <xdr:col>32</xdr:col>
      <xdr:colOff>160306</xdr:colOff>
      <xdr:row>0</xdr:row>
      <xdr:rowOff>798927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C0B280-3A26-420A-AC4A-CD191808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54429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34</xdr:col>
      <xdr:colOff>83794</xdr:colOff>
      <xdr:row>0</xdr:row>
      <xdr:rowOff>122867</xdr:rowOff>
    </xdr:from>
    <xdr:to>
      <xdr:col>37</xdr:col>
      <xdr:colOff>160344</xdr:colOff>
      <xdr:row>0</xdr:row>
      <xdr:rowOff>667601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4A1813-D536-42B0-BAC6-E9B52C7906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873633" y="122867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95250</xdr:rowOff>
        </xdr:from>
        <xdr:to>
          <xdr:col>3</xdr:col>
          <xdr:colOff>1647825</xdr:colOff>
          <xdr:row>0</xdr:row>
          <xdr:rowOff>704850</xdr:rowOff>
        </xdr:to>
        <xdr:sp macro="" textlink="">
          <xdr:nvSpPr>
            <xdr:cNvPr id="8194" name="Group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133350</xdr:colOff>
          <xdr:row>0</xdr:row>
          <xdr:rowOff>304800</xdr:rowOff>
        </xdr:from>
        <xdr:to>
          <xdr:col>2</xdr:col>
          <xdr:colOff>590550</xdr:colOff>
          <xdr:row>0</xdr:row>
          <xdr:rowOff>590550</xdr:rowOff>
        </xdr:to>
        <xdr:sp macro="" textlink="">
          <xdr:nvSpPr>
            <xdr:cNvPr id="8195" name="cmdAgregarRetenciones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647700</xdr:colOff>
          <xdr:row>0</xdr:row>
          <xdr:rowOff>304800</xdr:rowOff>
        </xdr:from>
        <xdr:to>
          <xdr:col>3</xdr:col>
          <xdr:colOff>1495425</xdr:colOff>
          <xdr:row>0</xdr:row>
          <xdr:rowOff>590550</xdr:rowOff>
        </xdr:to>
        <xdr:sp macro="" textlink="">
          <xdr:nvSpPr>
            <xdr:cNvPr id="8196" name="cmdEliminarRetenciones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704850</xdr:colOff>
          <xdr:row>0</xdr:row>
          <xdr:rowOff>304800</xdr:rowOff>
        </xdr:from>
        <xdr:to>
          <xdr:col>3</xdr:col>
          <xdr:colOff>533400</xdr:colOff>
          <xdr:row>0</xdr:row>
          <xdr:rowOff>590550</xdr:rowOff>
        </xdr:to>
        <xdr:sp macro="" textlink="">
          <xdr:nvSpPr>
            <xdr:cNvPr id="8197" name="btn_EditarRetenciones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4</xdr:col>
      <xdr:colOff>405849</xdr:colOff>
      <xdr:row>0</xdr:row>
      <xdr:rowOff>0</xdr:rowOff>
    </xdr:from>
    <xdr:to>
      <xdr:col>5</xdr:col>
      <xdr:colOff>380684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C7345-56FA-47F1-B9CB-816ED522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3914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5</xdr:col>
      <xdr:colOff>630743</xdr:colOff>
      <xdr:row>0</xdr:row>
      <xdr:rowOff>68438</xdr:rowOff>
    </xdr:from>
    <xdr:to>
      <xdr:col>5</xdr:col>
      <xdr:colOff>1197150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E76B16-86BE-4BAE-8006-E21BD273C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915047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104775</xdr:rowOff>
        </xdr:from>
        <xdr:to>
          <xdr:col>16</xdr:col>
          <xdr:colOff>114300</xdr:colOff>
          <xdr:row>0</xdr:row>
          <xdr:rowOff>704850</xdr:rowOff>
        </xdr:to>
        <xdr:sp macro="" textlink="">
          <xdr:nvSpPr>
            <xdr:cNvPr id="9218" name="Group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0</xdr:row>
          <xdr:rowOff>285750</xdr:rowOff>
        </xdr:from>
        <xdr:to>
          <xdr:col>5</xdr:col>
          <xdr:colOff>85725</xdr:colOff>
          <xdr:row>0</xdr:row>
          <xdr:rowOff>571500</xdr:rowOff>
        </xdr:to>
        <xdr:sp macro="" textlink="">
          <xdr:nvSpPr>
            <xdr:cNvPr id="9219" name="cmdAgregarAnticipo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28575</xdr:colOff>
          <xdr:row>0</xdr:row>
          <xdr:rowOff>285750</xdr:rowOff>
        </xdr:from>
        <xdr:to>
          <xdr:col>16</xdr:col>
          <xdr:colOff>9525</xdr:colOff>
          <xdr:row>0</xdr:row>
          <xdr:rowOff>571500</xdr:rowOff>
        </xdr:to>
        <xdr:sp macro="" textlink="">
          <xdr:nvSpPr>
            <xdr:cNvPr id="9220" name="cmdEliminarAnticipo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0</xdr:row>
          <xdr:rowOff>285750</xdr:rowOff>
        </xdr:from>
        <xdr:to>
          <xdr:col>10</xdr:col>
          <xdr:colOff>133350</xdr:colOff>
          <xdr:row>0</xdr:row>
          <xdr:rowOff>571500</xdr:rowOff>
        </xdr:to>
        <xdr:sp macro="" textlink="">
          <xdr:nvSpPr>
            <xdr:cNvPr id="9221" name="btn_EditarAnticipos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25</xdr:col>
      <xdr:colOff>29308</xdr:colOff>
      <xdr:row>0</xdr:row>
      <xdr:rowOff>0</xdr:rowOff>
    </xdr:from>
    <xdr:to>
      <xdr:col>29</xdr:col>
      <xdr:colOff>157690</xdr:colOff>
      <xdr:row>0</xdr:row>
      <xdr:rowOff>744498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1AE65-5B0E-433A-A232-FC48B5DD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4481" y="0"/>
          <a:ext cx="861074" cy="744498"/>
        </a:xfrm>
        <a:prstGeom prst="rect">
          <a:avLst/>
        </a:prstGeom>
      </xdr:spPr>
    </xdr:pic>
    <xdr:clientData/>
  </xdr:twoCellAnchor>
  <xdr:twoCellAnchor editAs="oneCell">
    <xdr:from>
      <xdr:col>31</xdr:col>
      <xdr:colOff>41402</xdr:colOff>
      <xdr:row>0</xdr:row>
      <xdr:rowOff>68438</xdr:rowOff>
    </xdr:from>
    <xdr:to>
      <xdr:col>34</xdr:col>
      <xdr:colOff>58290</xdr:colOff>
      <xdr:row>0</xdr:row>
      <xdr:rowOff>613172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3CD038-1166-457B-901C-E79CC12D9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363"/>
        <a:stretch/>
      </xdr:blipFill>
      <xdr:spPr bwMode="auto">
        <a:xfrm>
          <a:off x="5895614" y="68438"/>
          <a:ext cx="566407" cy="5447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6.xml"/><Relationship Id="rId5" Type="http://schemas.openxmlformats.org/officeDocument/2006/relationships/image" Target="../media/image27.emf"/><Relationship Id="rId10" Type="http://schemas.openxmlformats.org/officeDocument/2006/relationships/ctrlProp" Target="../ctrlProps/ctrlProp14.xml"/><Relationship Id="rId4" Type="http://schemas.openxmlformats.org/officeDocument/2006/relationships/control" Target="../activeX/activeX25.xml"/><Relationship Id="rId9" Type="http://schemas.openxmlformats.org/officeDocument/2006/relationships/image" Target="../media/image29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0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15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9.xml"/><Relationship Id="rId5" Type="http://schemas.openxmlformats.org/officeDocument/2006/relationships/image" Target="../media/image30.emf"/><Relationship Id="rId10" Type="http://schemas.openxmlformats.org/officeDocument/2006/relationships/ctrlProp" Target="../ctrlProps/ctrlProp15.xml"/><Relationship Id="rId4" Type="http://schemas.openxmlformats.org/officeDocument/2006/relationships/control" Target="../activeX/activeX28.xml"/><Relationship Id="rId9" Type="http://schemas.openxmlformats.org/officeDocument/2006/relationships/image" Target="../media/image12.emf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6.xml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image" Target="../media/image6.emf"/><Relationship Id="rId10" Type="http://schemas.openxmlformats.org/officeDocument/2006/relationships/ctrlProp" Target="../ctrlProps/ctrlProp7.xml"/><Relationship Id="rId4" Type="http://schemas.openxmlformats.org/officeDocument/2006/relationships/control" Target="../activeX/activeX4.xml"/><Relationship Id="rId9" Type="http://schemas.openxmlformats.org/officeDocument/2006/relationships/image" Target="../media/image8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10.emf"/><Relationship Id="rId10" Type="http://schemas.openxmlformats.org/officeDocument/2006/relationships/ctrlProp" Target="../ctrlProps/ctrlProp8.xml"/><Relationship Id="rId4" Type="http://schemas.openxmlformats.org/officeDocument/2006/relationships/control" Target="../activeX/activeX7.xml"/><Relationship Id="rId9" Type="http://schemas.openxmlformats.org/officeDocument/2006/relationships/image" Target="../media/image12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8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1.xml"/><Relationship Id="rId5" Type="http://schemas.openxmlformats.org/officeDocument/2006/relationships/image" Target="../media/image14.emf"/><Relationship Id="rId10" Type="http://schemas.openxmlformats.org/officeDocument/2006/relationships/ctrlProp" Target="../ctrlProps/ctrlProp9.xml"/><Relationship Id="rId4" Type="http://schemas.openxmlformats.org/officeDocument/2006/relationships/control" Target="../activeX/activeX10.xml"/><Relationship Id="rId9" Type="http://schemas.openxmlformats.org/officeDocument/2006/relationships/image" Target="../media/image15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17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4.xml"/><Relationship Id="rId5" Type="http://schemas.openxmlformats.org/officeDocument/2006/relationships/image" Target="../media/image16.emf"/><Relationship Id="rId10" Type="http://schemas.openxmlformats.org/officeDocument/2006/relationships/ctrlProp" Target="../ctrlProps/ctrlProp10.xml"/><Relationship Id="rId4" Type="http://schemas.openxmlformats.org/officeDocument/2006/relationships/control" Target="../activeX/activeX13.xml"/><Relationship Id="rId9" Type="http://schemas.openxmlformats.org/officeDocument/2006/relationships/image" Target="../media/image18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0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7.xml"/><Relationship Id="rId5" Type="http://schemas.openxmlformats.org/officeDocument/2006/relationships/image" Target="../media/image19.emf"/><Relationship Id="rId10" Type="http://schemas.openxmlformats.org/officeDocument/2006/relationships/ctrlProp" Target="../ctrlProps/ctrlProp11.xml"/><Relationship Id="rId4" Type="http://schemas.openxmlformats.org/officeDocument/2006/relationships/control" Target="../activeX/activeX16.xml"/><Relationship Id="rId9" Type="http://schemas.openxmlformats.org/officeDocument/2006/relationships/image" Target="../media/image2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15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0.xml"/><Relationship Id="rId5" Type="http://schemas.openxmlformats.org/officeDocument/2006/relationships/image" Target="../media/image22.emf"/><Relationship Id="rId10" Type="http://schemas.openxmlformats.org/officeDocument/2006/relationships/ctrlProp" Target="../ctrlProps/ctrlProp12.xml"/><Relationship Id="rId4" Type="http://schemas.openxmlformats.org/officeDocument/2006/relationships/control" Target="../activeX/activeX19.xml"/><Relationship Id="rId9" Type="http://schemas.openxmlformats.org/officeDocument/2006/relationships/image" Target="../media/image2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3.xml"/><Relationship Id="rId5" Type="http://schemas.openxmlformats.org/officeDocument/2006/relationships/image" Target="../media/image24.emf"/><Relationship Id="rId10" Type="http://schemas.openxmlformats.org/officeDocument/2006/relationships/ctrlProp" Target="../ctrlProps/ctrlProp13.xml"/><Relationship Id="rId4" Type="http://schemas.openxmlformats.org/officeDocument/2006/relationships/control" Target="../activeX/activeX22.xml"/><Relationship Id="rId9" Type="http://schemas.openxmlformats.org/officeDocument/2006/relationships/image" Target="../media/image2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I28"/>
  <sheetViews>
    <sheetView tabSelected="1" topLeftCell="A4" zoomScale="175" zoomScaleNormal="175" workbookViewId="0">
      <selection activeCell="D8" sqref="D8:H8"/>
    </sheetView>
  </sheetViews>
  <sheetFormatPr baseColWidth="10" defaultColWidth="11" defaultRowHeight="15" x14ac:dyDescent="0.25"/>
  <cols>
    <col min="1" max="1" width="3.42578125" customWidth="1"/>
    <col min="2" max="2" width="4.28515625" customWidth="1"/>
    <col min="3" max="3" width="24.42578125" customWidth="1"/>
    <col min="4" max="7" width="9.42578125" customWidth="1"/>
    <col min="8" max="8" width="16.28515625" customWidth="1"/>
    <col min="9" max="9" width="4.42578125" customWidth="1"/>
  </cols>
  <sheetData>
    <row r="1" spans="2:9" ht="87.75" customHeight="1" thickBot="1" x14ac:dyDescent="0.3"/>
    <row r="2" spans="2:9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10"/>
    </row>
    <row r="3" spans="2:9" ht="21" customHeight="1" x14ac:dyDescent="0.25">
      <c r="B3" s="105" t="s">
        <v>37</v>
      </c>
      <c r="C3" s="106"/>
      <c r="D3" s="106"/>
      <c r="E3" s="106"/>
      <c r="F3" s="106"/>
      <c r="G3" s="106"/>
      <c r="H3" s="106"/>
      <c r="I3" s="107"/>
    </row>
    <row r="4" spans="2:9" ht="33" customHeight="1" x14ac:dyDescent="0.25">
      <c r="B4" s="54"/>
      <c r="C4" s="114" t="str">
        <f>"SAF " &amp; IF('Datos de la RC'!D8="","NO INGRESADO",'Datos de la RC'!D8) &amp; IF('Datos de la RC'!D9="",""," - " &amp; 'Datos de la RC'!D9)</f>
        <v>SAF NO INGRESADO</v>
      </c>
      <c r="D4" s="114"/>
      <c r="E4" s="114"/>
      <c r="F4" s="114"/>
      <c r="G4" s="114"/>
      <c r="H4" s="114"/>
      <c r="I4" s="55"/>
    </row>
    <row r="5" spans="2:9" ht="18.75" customHeight="1" thickBot="1" x14ac:dyDescent="0.3">
      <c r="B5" s="102" t="s">
        <v>287</v>
      </c>
      <c r="C5" s="103"/>
      <c r="D5" s="103"/>
      <c r="E5" s="103"/>
      <c r="F5" s="103"/>
      <c r="G5" s="103"/>
      <c r="H5" s="103"/>
      <c r="I5" s="104"/>
    </row>
    <row r="8" spans="2:9" x14ac:dyDescent="0.25">
      <c r="C8" s="1" t="s">
        <v>0</v>
      </c>
      <c r="D8" s="118"/>
      <c r="E8" s="118"/>
      <c r="F8" s="118"/>
      <c r="G8" s="118"/>
      <c r="H8" s="118"/>
    </row>
    <row r="9" spans="2:9" ht="29.25" customHeight="1" x14ac:dyDescent="0.25">
      <c r="C9" s="56" t="s">
        <v>1</v>
      </c>
      <c r="D9" s="113" t="str">
        <f>IF(D8&lt;&gt;"",IFERROR(VLOOKUP(D8,datos!A3:B51,2,FALSE),"NO ENCONTRADO"),"")</f>
        <v/>
      </c>
      <c r="E9" s="113"/>
      <c r="F9" s="113"/>
      <c r="G9" s="113"/>
      <c r="H9" s="113"/>
    </row>
    <row r="10" spans="2:9" ht="10.5" customHeight="1" x14ac:dyDescent="0.25">
      <c r="D10" s="9"/>
      <c r="E10" s="9"/>
    </row>
    <row r="11" spans="2:9" x14ac:dyDescent="0.25">
      <c r="D11" s="9"/>
      <c r="E11" s="9"/>
    </row>
    <row r="12" spans="2:9" ht="30.75" customHeight="1" x14ac:dyDescent="0.25">
      <c r="C12" s="58" t="s">
        <v>2</v>
      </c>
      <c r="D12" s="112"/>
      <c r="E12" s="112"/>
      <c r="F12" s="112"/>
      <c r="G12" s="112"/>
      <c r="H12" s="112"/>
    </row>
    <row r="13" spans="2:9" x14ac:dyDescent="0.25">
      <c r="C13" s="1" t="s">
        <v>296</v>
      </c>
      <c r="D13" s="111"/>
      <c r="E13" s="111"/>
      <c r="F13" s="111"/>
      <c r="G13" s="111"/>
      <c r="H13" s="111"/>
    </row>
    <row r="14" spans="2:9" x14ac:dyDescent="0.25">
      <c r="C14" s="1" t="s">
        <v>297</v>
      </c>
      <c r="D14" s="118"/>
      <c r="E14" s="118"/>
      <c r="F14" s="118"/>
      <c r="G14" s="118"/>
      <c r="H14" s="118"/>
    </row>
    <row r="15" spans="2:9" x14ac:dyDescent="0.25">
      <c r="C15" s="1" t="s">
        <v>3</v>
      </c>
      <c r="D15" s="111"/>
      <c r="E15" s="111"/>
      <c r="F15" s="111"/>
      <c r="G15" s="111"/>
      <c r="H15" s="111"/>
    </row>
    <row r="16" spans="2:9" x14ac:dyDescent="0.25">
      <c r="C16" s="1" t="s">
        <v>4</v>
      </c>
      <c r="D16" s="57"/>
      <c r="E16" s="115" t="str">
        <f>IF(D16&lt;&gt;"",IFERROR(VLOOKUP(D16,datos!M3:N13,2,FALSE),"NO ENCONTRADO"),"")</f>
        <v/>
      </c>
      <c r="F16" s="115"/>
      <c r="G16" s="115"/>
      <c r="H16" s="115"/>
    </row>
    <row r="17" spans="3:8" x14ac:dyDescent="0.25">
      <c r="C17" s="1" t="s">
        <v>295</v>
      </c>
      <c r="D17" s="119"/>
      <c r="E17" s="119"/>
      <c r="F17" s="119"/>
      <c r="G17" s="119"/>
      <c r="H17" s="119"/>
    </row>
    <row r="18" spans="3:8" x14ac:dyDescent="0.25">
      <c r="D18" s="37"/>
      <c r="E18" s="37"/>
      <c r="F18" s="7"/>
      <c r="G18" s="7"/>
      <c r="H18" s="7"/>
    </row>
    <row r="19" spans="3:8" x14ac:dyDescent="0.25">
      <c r="D19" s="38"/>
      <c r="E19" s="38"/>
      <c r="F19" s="7"/>
      <c r="G19" s="7"/>
      <c r="H19" s="7"/>
    </row>
    <row r="20" spans="3:8" x14ac:dyDescent="0.25">
      <c r="C20" s="1" t="s">
        <v>5</v>
      </c>
      <c r="D20" s="111"/>
      <c r="E20" s="111"/>
      <c r="F20" s="111"/>
      <c r="G20" s="111"/>
      <c r="H20" s="111"/>
    </row>
    <row r="21" spans="3:8" x14ac:dyDescent="0.25">
      <c r="C21" s="1" t="s">
        <v>6</v>
      </c>
      <c r="D21" s="118"/>
      <c r="E21" s="118"/>
      <c r="F21" s="118"/>
      <c r="G21" s="118"/>
      <c r="H21" s="118"/>
    </row>
    <row r="22" spans="3:8" x14ac:dyDescent="0.25">
      <c r="C22" s="1" t="s">
        <v>288</v>
      </c>
      <c r="D22" s="116"/>
      <c r="E22" s="116"/>
      <c r="F22" s="116"/>
      <c r="G22" s="116"/>
      <c r="H22" s="116"/>
    </row>
    <row r="23" spans="3:8" x14ac:dyDescent="0.25">
      <c r="C23" s="1" t="s">
        <v>289</v>
      </c>
      <c r="D23" s="116"/>
      <c r="E23" s="116"/>
      <c r="F23" s="116"/>
      <c r="G23" s="116"/>
      <c r="H23" s="116"/>
    </row>
    <row r="24" spans="3:8" x14ac:dyDescent="0.25">
      <c r="C24" s="1" t="s">
        <v>290</v>
      </c>
      <c r="D24" s="117">
        <f>D22+D23</f>
        <v>0</v>
      </c>
      <c r="E24" s="117"/>
      <c r="F24" s="117"/>
      <c r="G24" s="117"/>
      <c r="H24" s="117"/>
    </row>
    <row r="25" spans="3:8" x14ac:dyDescent="0.25">
      <c r="D25" s="38"/>
      <c r="E25" s="38"/>
      <c r="F25" s="7"/>
      <c r="G25" s="7"/>
      <c r="H25" s="7"/>
    </row>
    <row r="26" spans="3:8" x14ac:dyDescent="0.25">
      <c r="D26" s="7"/>
      <c r="E26" s="7"/>
      <c r="F26" s="7"/>
      <c r="G26" s="7"/>
      <c r="H26" s="7"/>
    </row>
    <row r="27" spans="3:8" x14ac:dyDescent="0.25">
      <c r="C27" s="1" t="s">
        <v>7</v>
      </c>
      <c r="D27" s="111"/>
      <c r="E27" s="111"/>
      <c r="F27" s="111"/>
      <c r="G27" s="111"/>
      <c r="H27" s="111"/>
    </row>
    <row r="28" spans="3:8" x14ac:dyDescent="0.25">
      <c r="C28" s="1" t="s">
        <v>9</v>
      </c>
      <c r="D28" s="118"/>
      <c r="E28" s="118"/>
      <c r="F28" s="118"/>
      <c r="G28" s="118"/>
      <c r="H28" s="118"/>
    </row>
  </sheetData>
  <sheetProtection algorithmName="SHA-512" hashValue="cMkc2Oe4MUWQPmWaH0czgoeLweh1U5IkiVtqRJdCP/k5+llKo6eVRjoRFOnBz4ou8b2SOYrTZgd+JG4fPf+djw==" saltValue="cUYFgF5zgY2ABQoMNTXnbw==" spinCount="100000" sheet="1" objects="1" scenarios="1" selectLockedCells="1"/>
  <mergeCells count="19">
    <mergeCell ref="D23:H23"/>
    <mergeCell ref="D24:H24"/>
    <mergeCell ref="D27:H27"/>
    <mergeCell ref="D28:H28"/>
    <mergeCell ref="D8:H8"/>
    <mergeCell ref="D14:H14"/>
    <mergeCell ref="D17:H17"/>
    <mergeCell ref="D21:H21"/>
    <mergeCell ref="D22:H22"/>
    <mergeCell ref="B5:I5"/>
    <mergeCell ref="B3:I3"/>
    <mergeCell ref="B2:I2"/>
    <mergeCell ref="D20:H20"/>
    <mergeCell ref="D12:H12"/>
    <mergeCell ref="D15:H15"/>
    <mergeCell ref="D9:H9"/>
    <mergeCell ref="D13:H13"/>
    <mergeCell ref="C4:H4"/>
    <mergeCell ref="E16:H16"/>
  </mergeCells>
  <dataValidations count="8">
    <dataValidation type="whole" allowBlank="1" showInputMessage="1" showErrorMessage="1" errorTitle="Error" error="Admite solo números. Hasta dos dígitos" promptTitle="Dato numérico" prompt="Admite solo números. Hasta dos dígitos" sqref="D8 D13:H13 D14:H14" xr:uid="{00000000-0002-0000-0000-000000000000}">
      <formula1>1</formula1>
      <formula2>99</formula2>
    </dataValidation>
    <dataValidation type="decimal" operator="greaterThan" allowBlank="1" showInputMessage="1" showErrorMessage="1" sqref="D24" xr:uid="{00000000-0002-0000-0000-000002000000}">
      <formula1>-10000000</formula1>
    </dataValidation>
    <dataValidation type="decimal" operator="greaterThan" allowBlank="1" showInputMessage="1" showErrorMessage="1" errorTitle="Error" error="Admite solo números. " promptTitle="Dato Númerico" prompt="Admite solo números." sqref="D22 D17 D23" xr:uid="{00000000-0002-0000-0000-000003000000}">
      <formula1>-10000000</formula1>
    </dataValidation>
    <dataValidation type="list" allowBlank="1" showInputMessage="1" showErrorMessage="1" sqref="D27:H27" xr:uid="{394A692C-3DF0-4341-876A-AD4709C057CC}">
      <formula1>semestres</formula1>
    </dataValidation>
    <dataValidation type="list" allowBlank="1" showInputMessage="1" showErrorMessage="1" errorTitle="Error" error="Admite solo números. Hasta dos dígitos" promptTitle="Dato numérico" prompt="Admite solo números. Hasta dos dígitos" sqref="D16" xr:uid="{FDFE55BA-79E4-47D4-9912-F5EAAF29B244}">
      <formula1>fuentes</formula1>
    </dataValidation>
    <dataValidation type="list" allowBlank="1" showInputMessage="1" showErrorMessage="1" sqref="D20:H20" xr:uid="{7D99CA81-48B3-4368-BAB1-68D13F2B80DC}">
      <formula1>bancos</formula1>
    </dataValidation>
    <dataValidation operator="lessThan" allowBlank="1" errorTitle="Error" error="Admite solo números. " promptTitle="Dato Númerico" prompt="Admite solo números." sqref="D21:H21" xr:uid="{4E4D60A4-1CA8-439D-A140-3BE9F516702E}"/>
    <dataValidation type="whole" allowBlank="1" showInputMessage="1" showErrorMessage="1" errorTitle="Error" error="Solo admite números. _x000a_Año en cuatro dígitos, igual o superior a 2025" promptTitle="Dato numérico" prompt="Solo admite números. Año en cuatro dígitos" sqref="D28:H28" xr:uid="{13F41CB2-DB5A-45A7-B85A-451665069418}">
      <formula1>2025</formula1>
      <formula2>2050</formula2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8</xdr:col>
                    <xdr:colOff>285750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1</xdr:col>
                    <xdr:colOff>200025</xdr:colOff>
                    <xdr:row>6</xdr:row>
                    <xdr:rowOff>57150</xdr:rowOff>
                  </from>
                  <to>
                    <xdr:col>8</xdr:col>
                    <xdr:colOff>104775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1</xdr:col>
                    <xdr:colOff>200025</xdr:colOff>
                    <xdr:row>10</xdr:row>
                    <xdr:rowOff>76200</xdr:rowOff>
                  </from>
                  <to>
                    <xdr:col>8</xdr:col>
                    <xdr:colOff>114300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1</xdr:col>
                    <xdr:colOff>200025</xdr:colOff>
                    <xdr:row>18</xdr:row>
                    <xdr:rowOff>57150</xdr:rowOff>
                  </from>
                  <to>
                    <xdr:col>8</xdr:col>
                    <xdr:colOff>123825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1</xdr:col>
                    <xdr:colOff>200025</xdr:colOff>
                    <xdr:row>25</xdr:row>
                    <xdr:rowOff>38100</xdr:rowOff>
                  </from>
                  <to>
                    <xdr:col>8</xdr:col>
                    <xdr:colOff>133350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theme="4" tint="0.79998168889431442"/>
  </sheetPr>
  <dimension ref="A1:AI9"/>
  <sheetViews>
    <sheetView zoomScale="145" zoomScaleNormal="145" workbookViewId="0">
      <selection activeCell="B7" sqref="B7:AI7"/>
    </sheetView>
  </sheetViews>
  <sheetFormatPr baseColWidth="10" defaultRowHeight="15" x14ac:dyDescent="0.25"/>
  <cols>
    <col min="1" max="1" width="2.85546875" customWidth="1"/>
    <col min="2" max="2" width="6.140625" customWidth="1"/>
    <col min="3" max="35" width="2.7109375" customWidth="1"/>
  </cols>
  <sheetData>
    <row r="1" spans="1:35" ht="62.25" customHeight="1" thickBot="1" x14ac:dyDescent="0.3">
      <c r="B1" s="17">
        <v>0</v>
      </c>
    </row>
    <row r="2" spans="1:35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10"/>
    </row>
    <row r="3" spans="1:35" x14ac:dyDescent="0.25">
      <c r="B3" s="105" t="s">
        <v>37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7"/>
    </row>
    <row r="4" spans="1:35" ht="36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23"/>
    </row>
    <row r="5" spans="1:35" ht="18.75" customHeight="1" thickBot="1" x14ac:dyDescent="0.3">
      <c r="B5" s="102" t="s">
        <v>291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4"/>
    </row>
    <row r="6" spans="1:35" ht="12" customHeight="1" x14ac:dyDescent="0.25">
      <c r="A6" s="4"/>
      <c r="B6" s="4"/>
      <c r="C6" s="4"/>
      <c r="D6" s="4"/>
      <c r="E6" s="4"/>
      <c r="F6" s="4"/>
      <c r="G6" s="4"/>
      <c r="H6" s="4"/>
      <c r="I6" s="4"/>
      <c r="AD6" s="35">
        <f>AD8</f>
        <v>0</v>
      </c>
    </row>
    <row r="7" spans="1:35" ht="18.75" customHeight="1" x14ac:dyDescent="0.25">
      <c r="A7" s="4"/>
      <c r="B7" s="40" t="s">
        <v>11</v>
      </c>
      <c r="C7" s="124" t="s">
        <v>292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</row>
    <row r="8" spans="1:35" x14ac:dyDescent="0.25">
      <c r="W8" s="132" t="s">
        <v>36</v>
      </c>
      <c r="X8" s="132"/>
      <c r="Y8" s="132"/>
      <c r="Z8" s="132"/>
      <c r="AA8" s="132"/>
      <c r="AB8" s="132"/>
      <c r="AC8" s="132"/>
      <c r="AD8" s="133">
        <v>0</v>
      </c>
      <c r="AE8" s="133"/>
      <c r="AF8" s="133"/>
      <c r="AG8" s="133"/>
      <c r="AH8" s="133"/>
      <c r="AI8" s="133"/>
    </row>
    <row r="9" spans="1:35" x14ac:dyDescent="0.25">
      <c r="B9" s="4"/>
      <c r="C9" s="4"/>
      <c r="D9" s="4"/>
      <c r="E9" s="4"/>
      <c r="F9" s="4"/>
      <c r="G9" s="4"/>
      <c r="H9" s="6"/>
      <c r="I9" s="4"/>
      <c r="J9" s="7"/>
    </row>
  </sheetData>
  <sheetProtection algorithmName="SHA-512" hashValue="fC1d5A/VEtGqpJ8MzIPMH9uUTxGnR3KXqLnCiYwYbdAZxzm33l1vBbQ1vxXqW0gnq1k81hc6T2pVKQiJ7tXUUw==" saltValue="N5rwt8vRNFfV5BLuiN7cSA==" spinCount="100000" sheet="1" objects="1" scenarios="1" selectLockedCells="1"/>
  <mergeCells count="7">
    <mergeCell ref="W8:AC8"/>
    <mergeCell ref="AD8:AI8"/>
    <mergeCell ref="B2:AI2"/>
    <mergeCell ref="B3:AI3"/>
    <mergeCell ref="B4:AI4"/>
    <mergeCell ref="B5:AI5"/>
    <mergeCell ref="C7:AI7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5" r:id="rId4" name="btn_EditarFondos">
          <controlPr locked="0" defaultSize="0" print="0" autoLine="0" r:id="rId5">
            <anchor>
              <from>
                <xdr:col>5</xdr:col>
                <xdr:colOff>171450</xdr:colOff>
                <xdr:row>0</xdr:row>
                <xdr:rowOff>342900</xdr:rowOff>
              </from>
              <to>
                <xdr:col>11</xdr:col>
                <xdr:colOff>19050</xdr:colOff>
                <xdr:row>0</xdr:row>
                <xdr:rowOff>638175</xdr:rowOff>
              </to>
            </anchor>
          </controlPr>
        </control>
      </mc:Choice>
      <mc:Fallback>
        <control shapeId="10245" r:id="rId4" name="btn_EditarFondos"/>
      </mc:Fallback>
    </mc:AlternateContent>
    <mc:AlternateContent xmlns:mc="http://schemas.openxmlformats.org/markup-compatibility/2006">
      <mc:Choice Requires="x14">
        <control shapeId="10244" r:id="rId6" name="cmdEliminarOtros">
          <controlPr locked="0" defaultSize="0" print="0" autoLine="0" autoPict="0" r:id="rId7">
            <anchor>
              <from>
                <xdr:col>11</xdr:col>
                <xdr:colOff>104775</xdr:colOff>
                <xdr:row>0</xdr:row>
                <xdr:rowOff>342900</xdr:rowOff>
              </from>
              <to>
                <xdr:col>16</xdr:col>
                <xdr:colOff>95250</xdr:colOff>
                <xdr:row>0</xdr:row>
                <xdr:rowOff>638175</xdr:rowOff>
              </to>
            </anchor>
          </controlPr>
        </control>
      </mc:Choice>
      <mc:Fallback>
        <control shapeId="10244" r:id="rId6" name="cmdEliminarOtros"/>
      </mc:Fallback>
    </mc:AlternateContent>
    <mc:AlternateContent xmlns:mc="http://schemas.openxmlformats.org/markup-compatibility/2006">
      <mc:Choice Requires="x14">
        <control shapeId="10243" r:id="rId8" name="cmdAgregarOtros">
          <controlPr locked="0" defaultSize="0" print="0" autoLine="0" r:id="rId9">
            <anchor>
              <from>
                <xdr:col>1</xdr:col>
                <xdr:colOff>123825</xdr:colOff>
                <xdr:row>0</xdr:row>
                <xdr:rowOff>342900</xdr:rowOff>
              </from>
              <to>
                <xdr:col>5</xdr:col>
                <xdr:colOff>104775</xdr:colOff>
                <xdr:row>0</xdr:row>
                <xdr:rowOff>638175</xdr:rowOff>
              </to>
            </anchor>
          </controlPr>
        </control>
      </mc:Choice>
      <mc:Fallback>
        <control shapeId="10243" r:id="rId8" name="cmdAgregarOtros"/>
      </mc:Fallback>
    </mc:AlternateContent>
    <mc:AlternateContent xmlns:mc="http://schemas.openxmlformats.org/markup-compatibility/2006">
      <mc:Choice Requires="x14">
        <control shapeId="10242" r:id="rId10" name="Group Box 2">
          <controlPr defaultSize="0" print="0" autoFill="0" autoPict="0">
            <anchor moveWithCells="1">
              <from>
                <xdr:col>1</xdr:col>
                <xdr:colOff>0</xdr:colOff>
                <xdr:row>0</xdr:row>
                <xdr:rowOff>104775</xdr:rowOff>
              </from>
              <to>
                <xdr:col>17</xdr:col>
                <xdr:colOff>28575</xdr:colOff>
                <xdr:row>0</xdr:row>
                <xdr:rowOff>742950</xdr:rowOff>
              </to>
            </anchor>
          </controlPr>
        </control>
      </mc:Choice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3">
    <tabColor theme="4" tint="0.79998168889431442"/>
  </sheetPr>
  <dimension ref="A1:AI8"/>
  <sheetViews>
    <sheetView zoomScale="190" zoomScaleNormal="190" workbookViewId="0">
      <selection activeCell="B7" sqref="B7"/>
    </sheetView>
  </sheetViews>
  <sheetFormatPr baseColWidth="10" defaultRowHeight="15" x14ac:dyDescent="0.25"/>
  <cols>
    <col min="1" max="1" width="1.85546875" customWidth="1"/>
    <col min="2" max="2" width="6.5703125" customWidth="1"/>
    <col min="3" max="35" width="2.7109375" customWidth="1"/>
  </cols>
  <sheetData>
    <row r="1" spans="1:35" ht="63" customHeight="1" thickBot="1" x14ac:dyDescent="0.3">
      <c r="B1" s="17">
        <v>0</v>
      </c>
    </row>
    <row r="2" spans="1:35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10"/>
    </row>
    <row r="3" spans="1:35" x14ac:dyDescent="0.25">
      <c r="B3" s="105" t="s">
        <v>37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7"/>
    </row>
    <row r="4" spans="1:35" ht="37.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23"/>
    </row>
    <row r="5" spans="1:35" ht="18.75" customHeight="1" thickBot="1" x14ac:dyDescent="0.3">
      <c r="B5" s="102" t="s">
        <v>79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4"/>
    </row>
    <row r="6" spans="1:35" ht="12.75" customHeight="1" x14ac:dyDescent="0.25">
      <c r="A6" s="4"/>
      <c r="B6" s="4"/>
      <c r="C6" s="4"/>
      <c r="D6" s="4"/>
      <c r="E6" s="4"/>
      <c r="F6" s="4"/>
      <c r="G6" s="4"/>
      <c r="H6" s="6"/>
      <c r="AD6" s="35">
        <f>AD8</f>
        <v>0</v>
      </c>
    </row>
    <row r="7" spans="1:35" ht="12.75" customHeight="1" x14ac:dyDescent="0.25">
      <c r="A7" s="4"/>
      <c r="B7" s="51" t="s">
        <v>11</v>
      </c>
      <c r="C7" s="136" t="s">
        <v>78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</row>
    <row r="8" spans="1:35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134" t="s">
        <v>36</v>
      </c>
      <c r="X8" s="134"/>
      <c r="Y8" s="134"/>
      <c r="Z8" s="134"/>
      <c r="AA8" s="134"/>
      <c r="AB8" s="134"/>
      <c r="AC8" s="134"/>
      <c r="AD8" s="135">
        <v>0</v>
      </c>
      <c r="AE8" s="135"/>
      <c r="AF8" s="135"/>
      <c r="AG8" s="135"/>
      <c r="AH8" s="135"/>
      <c r="AI8" s="135"/>
    </row>
  </sheetData>
  <sheetProtection algorithmName="SHA-512" hashValue="k7SvMeU/GVunfwSqf0sQwRSvV+RXsCF6Fn/X1xIukhvoAyxWmrRzN6j8UIF9ecw//F9hM58czFpK3tQbu9Wjeg==" saltValue="00daUMb/dDhHHOYUqOQO0g==" spinCount="100000" sheet="1" objects="1" scenarios="1" selectLockedCells="1"/>
  <mergeCells count="7">
    <mergeCell ref="W8:AC8"/>
    <mergeCell ref="AD8:AI8"/>
    <mergeCell ref="B2:AI2"/>
    <mergeCell ref="B3:AI3"/>
    <mergeCell ref="B4:AI4"/>
    <mergeCell ref="B5:AI5"/>
    <mergeCell ref="C7:AI7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1269" r:id="rId4" name="btn_EditarAjuste">
          <controlPr locked="0" defaultSize="0" print="0" autoLine="0" autoPict="0" r:id="rId5">
            <anchor>
              <from>
                <xdr:col>6</xdr:col>
                <xdr:colOff>19050</xdr:colOff>
                <xdr:row>0</xdr:row>
                <xdr:rowOff>304800</xdr:rowOff>
              </from>
              <to>
                <xdr:col>10</xdr:col>
                <xdr:colOff>152400</xdr:colOff>
                <xdr:row>0</xdr:row>
                <xdr:rowOff>590550</xdr:rowOff>
              </to>
            </anchor>
          </controlPr>
        </control>
      </mc:Choice>
      <mc:Fallback>
        <control shapeId="11269" r:id="rId4" name="btn_EditarAjuste"/>
      </mc:Fallback>
    </mc:AlternateContent>
    <mc:AlternateContent xmlns:mc="http://schemas.openxmlformats.org/markup-compatibility/2006">
      <mc:Choice Requires="x14">
        <control shapeId="11268" r:id="rId6" name="cmdEliminarAjuste">
          <controlPr locked="0" defaultSize="0" print="0" autoLine="0" autoPict="0" r:id="rId7">
            <anchor>
              <from>
                <xdr:col>11</xdr:col>
                <xdr:colOff>95250</xdr:colOff>
                <xdr:row>0</xdr:row>
                <xdr:rowOff>304800</xdr:rowOff>
              </from>
              <to>
                <xdr:col>16</xdr:col>
                <xdr:colOff>38100</xdr:colOff>
                <xdr:row>0</xdr:row>
                <xdr:rowOff>590550</xdr:rowOff>
              </to>
            </anchor>
          </controlPr>
        </control>
      </mc:Choice>
      <mc:Fallback>
        <control shapeId="11268" r:id="rId6" name="cmdEliminarAjuste"/>
      </mc:Fallback>
    </mc:AlternateContent>
    <mc:AlternateContent xmlns:mc="http://schemas.openxmlformats.org/markup-compatibility/2006">
      <mc:Choice Requires="x14">
        <control shapeId="11267" r:id="rId8" name="cmdAgregarAjuste">
          <controlPr locked="0" defaultSize="0" print="0" autoLine="0" r:id="rId9">
            <anchor>
              <from>
                <xdr:col>1</xdr:col>
                <xdr:colOff>114300</xdr:colOff>
                <xdr:row>0</xdr:row>
                <xdr:rowOff>304800</xdr:rowOff>
              </from>
              <to>
                <xdr:col>5</xdr:col>
                <xdr:colOff>66675</xdr:colOff>
                <xdr:row>0</xdr:row>
                <xdr:rowOff>590550</xdr:rowOff>
              </to>
            </anchor>
          </controlPr>
        </control>
      </mc:Choice>
      <mc:Fallback>
        <control shapeId="11267" r:id="rId8" name="cmdAgregarAjuste"/>
      </mc:Fallback>
    </mc:AlternateContent>
    <mc:AlternateContent xmlns:mc="http://schemas.openxmlformats.org/markup-compatibility/2006">
      <mc:Choice Requires="x14">
        <control shapeId="11266" r:id="rId10" name="Group Box 2">
          <controlPr defaultSize="0" print="0" autoFill="0" autoPict="0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16</xdr:col>
                <xdr:colOff>133350</xdr:colOff>
                <xdr:row>0</xdr:row>
                <xdr:rowOff>676275</xdr:rowOff>
              </to>
            </anchor>
          </controlPr>
        </control>
      </mc:Choice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Y46"/>
  <sheetViews>
    <sheetView topLeftCell="A18" zoomScale="145" zoomScaleNormal="145" workbookViewId="0">
      <selection activeCell="R18" sqref="R18:V18"/>
    </sheetView>
  </sheetViews>
  <sheetFormatPr baseColWidth="10" defaultRowHeight="15" x14ac:dyDescent="0.25"/>
  <cols>
    <col min="1" max="1" width="1.42578125" customWidth="1"/>
    <col min="2" max="16" width="4.140625" customWidth="1"/>
    <col min="17" max="17" width="3.85546875" customWidth="1"/>
    <col min="18" max="22" width="4.140625" customWidth="1"/>
    <col min="23" max="23" width="1.42578125" customWidth="1"/>
    <col min="25" max="25" width="14.85546875" bestFit="1" customWidth="1"/>
  </cols>
  <sheetData>
    <row r="1" spans="1:23" ht="58.5" customHeight="1" x14ac:dyDescent="0.25"/>
    <row r="2" spans="1:23" ht="50.25" customHeight="1" thickBot="1" x14ac:dyDescent="0.3">
      <c r="A2" s="143" t="s">
        <v>301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5"/>
    </row>
    <row r="3" spans="1:23" ht="15.75" thickTop="1" x14ac:dyDescent="0.25">
      <c r="A3" s="146" t="s">
        <v>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</row>
    <row r="4" spans="1:23" ht="36.75" customHeight="1" thickBot="1" x14ac:dyDescent="0.3">
      <c r="A4" s="149" t="str">
        <f>"SAF " &amp; IF('Datos de la RC'!D8="","NO INGRESADO",'Datos de la RC'!D8) &amp; IF('Datos de la RC'!D9="",""," - " &amp; 'Datos de la RC'!D9)</f>
        <v>SAF NO INGRESADO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</row>
    <row r="5" spans="1:23" ht="18.75" thickTop="1" x14ac:dyDescent="0.25">
      <c r="A5" s="152" t="s">
        <v>38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4"/>
    </row>
    <row r="6" spans="1:23" ht="6" customHeight="1" x14ac:dyDescent="0.25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7"/>
    </row>
    <row r="7" spans="1:23" ht="15.75" thickBot="1" x14ac:dyDescent="0.3">
      <c r="A7" s="137" t="str">
        <f>"Correspondiente al Periodo "&amp; IF('Datos de la RC'!D27="Primero","Enero-Junio","Julio-Diciembre") &amp;" del Año "&amp;'Datos de la RC'!D28</f>
        <v xml:space="preserve">Correspondiente al Periodo Julio-Diciembre del Año 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9"/>
    </row>
    <row r="8" spans="1:23" ht="15.75" thickTop="1" x14ac:dyDescent="0.25">
      <c r="A8" s="61"/>
      <c r="B8" s="62"/>
      <c r="C8" s="62"/>
      <c r="D8" s="62"/>
      <c r="E8" s="63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4"/>
    </row>
    <row r="9" spans="1:23" ht="15.75" x14ac:dyDescent="0.25">
      <c r="A9" s="65"/>
      <c r="B9" s="98" t="s">
        <v>39</v>
      </c>
      <c r="C9" s="99"/>
      <c r="D9" s="100"/>
      <c r="E9" s="99"/>
      <c r="F9" s="67"/>
      <c r="G9" s="101"/>
      <c r="H9" s="67"/>
      <c r="I9" s="67"/>
      <c r="J9" s="67"/>
      <c r="K9" s="67"/>
      <c r="L9" s="67"/>
      <c r="M9" s="67"/>
      <c r="N9" s="67"/>
      <c r="O9" s="67"/>
      <c r="P9" s="67"/>
      <c r="Q9" s="69"/>
      <c r="R9" s="69"/>
      <c r="S9" s="69"/>
      <c r="T9" s="69"/>
      <c r="U9" s="69"/>
      <c r="V9" s="69"/>
      <c r="W9" s="70"/>
    </row>
    <row r="10" spans="1:23" ht="6.7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4"/>
    </row>
    <row r="11" spans="1:23" x14ac:dyDescent="0.25">
      <c r="A11" s="61"/>
      <c r="B11" s="140" t="s">
        <v>40</v>
      </c>
      <c r="C11" s="140"/>
      <c r="D11" s="140"/>
      <c r="E11" s="141" t="s">
        <v>32</v>
      </c>
      <c r="F11" s="141"/>
      <c r="G11" s="141"/>
      <c r="H11" s="141"/>
      <c r="I11" s="141"/>
      <c r="J11" s="142" t="s">
        <v>41</v>
      </c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64"/>
    </row>
    <row r="12" spans="1:23" x14ac:dyDescent="0.25">
      <c r="A12" s="61"/>
      <c r="B12" s="140"/>
      <c r="C12" s="140"/>
      <c r="D12" s="140"/>
      <c r="E12" s="141"/>
      <c r="F12" s="141"/>
      <c r="G12" s="141"/>
      <c r="H12" s="141"/>
      <c r="I12" s="141"/>
      <c r="J12" s="142" t="s">
        <v>42</v>
      </c>
      <c r="K12" s="142"/>
      <c r="L12" s="142"/>
      <c r="M12" s="142"/>
      <c r="N12" s="142" t="s">
        <v>43</v>
      </c>
      <c r="O12" s="142"/>
      <c r="P12" s="142"/>
      <c r="Q12" s="142"/>
      <c r="R12" s="142"/>
      <c r="S12" s="142"/>
      <c r="T12" s="142"/>
      <c r="U12" s="142"/>
      <c r="V12" s="142"/>
      <c r="W12" s="64"/>
    </row>
    <row r="13" spans="1:23" x14ac:dyDescent="0.25">
      <c r="A13" s="61"/>
      <c r="B13" s="161">
        <f>'Datos de la RC'!D13</f>
        <v>0</v>
      </c>
      <c r="C13" s="161"/>
      <c r="D13" s="161"/>
      <c r="E13" s="160">
        <f>'Instrumentos Legales'!H6</f>
        <v>0</v>
      </c>
      <c r="F13" s="160"/>
      <c r="G13" s="160"/>
      <c r="H13" s="160"/>
      <c r="I13" s="160"/>
      <c r="J13" s="162" t="str">
        <f>IF('Datos de la RC'!D16&lt;&gt;"",'Datos de la RC'!D16,"")</f>
        <v/>
      </c>
      <c r="K13" s="163"/>
      <c r="L13" s="163"/>
      <c r="M13" s="163"/>
      <c r="N13" s="164" t="str">
        <f>'Datos de la RC'!E16</f>
        <v/>
      </c>
      <c r="O13" s="165"/>
      <c r="P13" s="165"/>
      <c r="Q13" s="165"/>
      <c r="R13" s="165"/>
      <c r="S13" s="165"/>
      <c r="T13" s="165"/>
      <c r="U13" s="165"/>
      <c r="V13" s="165"/>
      <c r="W13" s="64"/>
    </row>
    <row r="14" spans="1:23" ht="15.75" thickBot="1" x14ac:dyDescent="0.3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64"/>
    </row>
    <row r="15" spans="1:23" ht="15.75" thickTop="1" x14ac:dyDescent="0.2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73"/>
    </row>
    <row r="16" spans="1:23" ht="15.75" x14ac:dyDescent="0.25">
      <c r="A16" s="65"/>
      <c r="B16" s="66" t="s">
        <v>45</v>
      </c>
      <c r="C16" s="67"/>
      <c r="D16" s="67"/>
      <c r="E16" s="68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9"/>
      <c r="Q16" s="69"/>
      <c r="R16" s="69"/>
      <c r="S16" s="69"/>
      <c r="T16" s="69"/>
      <c r="U16" s="69"/>
      <c r="V16" s="69"/>
      <c r="W16" s="70"/>
    </row>
    <row r="17" spans="1:25" ht="6" customHeight="1" x14ac:dyDescent="0.25">
      <c r="A17" s="65"/>
      <c r="B17" s="74"/>
      <c r="C17" s="62"/>
      <c r="D17" s="62"/>
      <c r="E17" s="63"/>
      <c r="F17" s="62"/>
      <c r="G17" s="62"/>
      <c r="H17" s="62"/>
      <c r="I17" s="62"/>
      <c r="J17" s="62"/>
      <c r="K17" s="62"/>
      <c r="L17" s="62"/>
      <c r="M17" s="158"/>
      <c r="N17" s="158"/>
      <c r="O17" s="158"/>
      <c r="P17" s="158"/>
      <c r="Q17" s="158"/>
      <c r="R17" s="75"/>
      <c r="S17" s="75"/>
      <c r="T17" s="75"/>
      <c r="U17" s="75"/>
      <c r="V17" s="75"/>
      <c r="W17" s="70"/>
    </row>
    <row r="18" spans="1:25" x14ac:dyDescent="0.25">
      <c r="A18" s="61"/>
      <c r="B18" s="159" t="s">
        <v>46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60">
        <f>'Datos de la RC'!D17</f>
        <v>0</v>
      </c>
      <c r="S18" s="160"/>
      <c r="T18" s="160"/>
      <c r="U18" s="160"/>
      <c r="V18" s="160"/>
      <c r="W18" s="64"/>
    </row>
    <row r="19" spans="1:25" ht="5.25" customHeight="1" x14ac:dyDescent="0.25">
      <c r="A19" s="61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4"/>
      <c r="S19" s="4"/>
      <c r="T19" s="4"/>
      <c r="U19" s="4"/>
      <c r="V19" s="4"/>
      <c r="W19" s="64"/>
    </row>
    <row r="20" spans="1:25" x14ac:dyDescent="0.25">
      <c r="A20" s="61"/>
      <c r="B20" s="166" t="s">
        <v>61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0">
        <f>'Amp-Dism'!E6</f>
        <v>0</v>
      </c>
      <c r="S20" s="160"/>
      <c r="T20" s="160"/>
      <c r="U20" s="160"/>
      <c r="V20" s="160"/>
      <c r="W20" s="64"/>
    </row>
    <row r="21" spans="1:25" ht="5.25" customHeight="1" x14ac:dyDescent="0.25">
      <c r="A21" s="61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4"/>
      <c r="S21" s="4"/>
      <c r="T21" s="4"/>
      <c r="U21" s="4"/>
      <c r="V21" s="4"/>
      <c r="W21" s="64"/>
    </row>
    <row r="22" spans="1:25" x14ac:dyDescent="0.25">
      <c r="A22" s="61"/>
      <c r="B22" s="166" t="s">
        <v>47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0">
        <f>Remesas!G6</f>
        <v>0</v>
      </c>
      <c r="S22" s="160"/>
      <c r="T22" s="160"/>
      <c r="U22" s="160"/>
      <c r="V22" s="160"/>
      <c r="W22" s="64"/>
    </row>
    <row r="23" spans="1:25" ht="5.25" customHeight="1" x14ac:dyDescent="0.25">
      <c r="A23" s="65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  <c r="S23" s="78"/>
      <c r="T23" s="78"/>
      <c r="U23" s="78"/>
      <c r="V23" s="78"/>
      <c r="W23" s="70"/>
    </row>
    <row r="24" spans="1:25" x14ac:dyDescent="0.25">
      <c r="A24" s="61"/>
      <c r="B24" s="169" t="s">
        <v>48</v>
      </c>
      <c r="C24" s="169"/>
      <c r="D24" s="169"/>
      <c r="E24" s="169"/>
      <c r="F24" s="169"/>
      <c r="G24" s="169"/>
      <c r="H24" s="79">
        <f>MAX(RENADM!$B$1:$B$199)</f>
        <v>0</v>
      </c>
      <c r="I24" s="170" t="s">
        <v>31</v>
      </c>
      <c r="J24" s="170"/>
      <c r="K24" s="170"/>
      <c r="L24" s="170"/>
      <c r="M24" s="170"/>
      <c r="N24" s="170"/>
      <c r="O24" s="170"/>
      <c r="P24" s="170"/>
      <c r="Q24" s="170"/>
      <c r="R24" s="160">
        <f>RENADM!I6*-1</f>
        <v>0</v>
      </c>
      <c r="S24" s="160"/>
      <c r="T24" s="160"/>
      <c r="U24" s="160"/>
      <c r="V24" s="160"/>
      <c r="W24" s="64"/>
    </row>
    <row r="25" spans="1:25" ht="11.25" customHeight="1" x14ac:dyDescent="0.25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78"/>
      <c r="S25" s="78"/>
      <c r="T25" s="78"/>
      <c r="U25" s="78"/>
      <c r="V25" s="78"/>
      <c r="W25" s="82"/>
    </row>
    <row r="26" spans="1:25" x14ac:dyDescent="0.25">
      <c r="A26" s="80"/>
      <c r="B26" s="172" t="s">
        <v>49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60">
        <f>R18+R20+R22+R24</f>
        <v>0</v>
      </c>
      <c r="S26" s="160"/>
      <c r="T26" s="160"/>
      <c r="U26" s="160"/>
      <c r="V26" s="160"/>
      <c r="W26" s="82"/>
      <c r="Y26" s="30"/>
    </row>
    <row r="27" spans="1:25" ht="15.75" thickBot="1" x14ac:dyDescent="0.3">
      <c r="A27" s="8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84"/>
    </row>
    <row r="28" spans="1:25" ht="8.25" customHeight="1" thickTop="1" x14ac:dyDescent="0.25">
      <c r="A28" s="80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82"/>
    </row>
    <row r="29" spans="1:25" ht="15.75" x14ac:dyDescent="0.25">
      <c r="A29" s="80"/>
      <c r="B29" s="85" t="s">
        <v>50</v>
      </c>
      <c r="C29" s="67"/>
      <c r="D29" s="67"/>
      <c r="E29" s="68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9"/>
      <c r="R29" s="69"/>
      <c r="S29" s="69"/>
      <c r="T29" s="69"/>
      <c r="U29" s="69"/>
      <c r="V29" s="69"/>
      <c r="W29" s="82"/>
    </row>
    <row r="30" spans="1:25" ht="6.75" customHeight="1" x14ac:dyDescent="0.25">
      <c r="A30" s="80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82"/>
    </row>
    <row r="31" spans="1:25" x14ac:dyDescent="0.25">
      <c r="A31" s="61"/>
      <c r="B31" s="167" t="s">
        <v>305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8">
        <f>'Datos de la RC'!D24</f>
        <v>0</v>
      </c>
      <c r="S31" s="168"/>
      <c r="T31" s="168"/>
      <c r="U31" s="168"/>
      <c r="V31" s="168"/>
      <c r="W31" s="64"/>
    </row>
    <row r="32" spans="1:25" ht="5.25" customHeight="1" x14ac:dyDescent="0.25">
      <c r="A32" s="61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60"/>
      <c r="S32" s="60"/>
      <c r="T32" s="60"/>
      <c r="U32" s="60"/>
      <c r="V32" s="60"/>
      <c r="W32" s="64"/>
    </row>
    <row r="33" spans="1:23" ht="15" customHeight="1" x14ac:dyDescent="0.25">
      <c r="A33" s="61"/>
      <c r="B33" s="167" t="s">
        <v>306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8">
        <f>'Cajas Chicas'!AG6</f>
        <v>0</v>
      </c>
      <c r="S33" s="168"/>
      <c r="T33" s="168"/>
      <c r="U33" s="168"/>
      <c r="V33" s="168"/>
      <c r="W33" s="64"/>
    </row>
    <row r="34" spans="1:23" ht="5.25" customHeight="1" x14ac:dyDescent="0.25">
      <c r="A34" s="61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60"/>
      <c r="S34" s="60"/>
      <c r="T34" s="60"/>
      <c r="U34" s="60"/>
      <c r="V34" s="60"/>
      <c r="W34" s="64"/>
    </row>
    <row r="35" spans="1:23" ht="15" customHeight="1" x14ac:dyDescent="0.25">
      <c r="A35" s="61"/>
      <c r="B35" s="167" t="s">
        <v>307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8">
        <f>'Retenciones Pendientes'!F6</f>
        <v>0</v>
      </c>
      <c r="S35" s="168"/>
      <c r="T35" s="168"/>
      <c r="U35" s="168"/>
      <c r="V35" s="168"/>
      <c r="W35" s="64"/>
    </row>
    <row r="36" spans="1:23" ht="5.25" customHeight="1" x14ac:dyDescent="0.25">
      <c r="A36" s="61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60"/>
      <c r="S36" s="60"/>
      <c r="T36" s="60"/>
      <c r="U36" s="60"/>
      <c r="V36" s="60"/>
      <c r="W36" s="64"/>
    </row>
    <row r="37" spans="1:23" ht="15" customHeight="1" x14ac:dyDescent="0.25">
      <c r="A37" s="61"/>
      <c r="B37" s="167" t="s">
        <v>308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8">
        <f>'Anticipos Com. Serv.'!AD6</f>
        <v>0</v>
      </c>
      <c r="S37" s="168"/>
      <c r="T37" s="168"/>
      <c r="U37" s="168"/>
      <c r="V37" s="168"/>
      <c r="W37" s="64"/>
    </row>
    <row r="38" spans="1:23" ht="5.25" customHeight="1" x14ac:dyDescent="0.25">
      <c r="A38" s="61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60"/>
      <c r="S38" s="60"/>
      <c r="T38" s="60"/>
      <c r="U38" s="60"/>
      <c r="V38" s="60"/>
      <c r="W38" s="64"/>
    </row>
    <row r="39" spans="1:23" ht="15" customHeight="1" x14ac:dyDescent="0.25">
      <c r="A39" s="61"/>
      <c r="B39" s="167" t="s">
        <v>309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8">
        <f>'Otros fondos'!AD6</f>
        <v>0</v>
      </c>
      <c r="S39" s="168"/>
      <c r="T39" s="168"/>
      <c r="U39" s="168"/>
      <c r="V39" s="168"/>
      <c r="W39" s="64"/>
    </row>
    <row r="40" spans="1:23" ht="5.25" customHeight="1" x14ac:dyDescent="0.25">
      <c r="A40" s="61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4"/>
      <c r="S40" s="4"/>
      <c r="T40" s="4"/>
      <c r="U40" s="4"/>
      <c r="V40" s="4"/>
      <c r="W40" s="64"/>
    </row>
    <row r="41" spans="1:23" x14ac:dyDescent="0.25">
      <c r="A41" s="61"/>
      <c r="B41" s="166" t="s">
        <v>60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0">
        <f>Ajustes!AD6</f>
        <v>0</v>
      </c>
      <c r="S41" s="160"/>
      <c r="T41" s="160"/>
      <c r="U41" s="160"/>
      <c r="V41" s="160"/>
      <c r="W41" s="64"/>
    </row>
    <row r="42" spans="1:23" x14ac:dyDescent="0.25">
      <c r="A42" s="61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64"/>
    </row>
    <row r="43" spans="1:23" x14ac:dyDescent="0.25">
      <c r="A43" s="65"/>
      <c r="B43" s="172" t="s">
        <v>310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60">
        <f>R31+R33-R35+R37+R39+R41</f>
        <v>0</v>
      </c>
      <c r="S43" s="160"/>
      <c r="T43" s="160"/>
      <c r="U43" s="160"/>
      <c r="V43" s="160"/>
      <c r="W43" s="70"/>
    </row>
    <row r="44" spans="1:23" ht="9" customHeight="1" x14ac:dyDescent="0.25">
      <c r="A44" s="61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89"/>
      <c r="S44" s="89"/>
      <c r="T44" s="89"/>
      <c r="U44" s="89"/>
      <c r="V44" s="89"/>
      <c r="W44" s="64"/>
    </row>
    <row r="45" spans="1:23" x14ac:dyDescent="0.25">
      <c r="A45" s="90"/>
      <c r="B45" s="171" t="str">
        <f>IF(R26&lt;&gt;0,IF(ROUND(R26-R43,2)=0,"La Composición del Saldo es coincidente con el Saldo de Rendición","¡ATENCIÓN! La Composición del Saldo no coincide con el Saldo de Rendición"),"")</f>
        <v/>
      </c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91"/>
    </row>
    <row r="46" spans="1:23" ht="10.5" customHeight="1" thickBot="1" x14ac:dyDescent="0.3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</row>
  </sheetData>
  <sheetProtection algorithmName="SHA-512" hashValue="1IPSOWu7TO05ymFmdPH88gvfMP0o3Uq5ymS/XGhSXYFEoTTJzWue/gXaKeY9Yyx+RFcQRKBtsoeFgToCl0d0hw==" saltValue="grsdwrw4pmdmu0+hhxDyFw==" spinCount="100000" sheet="1" objects="1" scenarios="1" selectLockedCells="1"/>
  <mergeCells count="42">
    <mergeCell ref="B45:V45"/>
    <mergeCell ref="B41:Q41"/>
    <mergeCell ref="R41:V41"/>
    <mergeCell ref="R24:V24"/>
    <mergeCell ref="B26:Q26"/>
    <mergeCell ref="R26:V26"/>
    <mergeCell ref="B43:Q43"/>
    <mergeCell ref="R43:V43"/>
    <mergeCell ref="B39:Q39"/>
    <mergeCell ref="R39:V39"/>
    <mergeCell ref="B31:Q31"/>
    <mergeCell ref="R31:V31"/>
    <mergeCell ref="B35:Q35"/>
    <mergeCell ref="R35:V35"/>
    <mergeCell ref="B37:Q37"/>
    <mergeCell ref="R37:V37"/>
    <mergeCell ref="B20:Q20"/>
    <mergeCell ref="R20:V20"/>
    <mergeCell ref="B22:Q22"/>
    <mergeCell ref="R22:V22"/>
    <mergeCell ref="B33:Q33"/>
    <mergeCell ref="R33:V33"/>
    <mergeCell ref="B24:G24"/>
    <mergeCell ref="I24:Q24"/>
    <mergeCell ref="M17:Q17"/>
    <mergeCell ref="B18:Q18"/>
    <mergeCell ref="R18:V18"/>
    <mergeCell ref="B13:D13"/>
    <mergeCell ref="E13:I13"/>
    <mergeCell ref="J13:M13"/>
    <mergeCell ref="N13:V13"/>
    <mergeCell ref="A2:W2"/>
    <mergeCell ref="A3:W3"/>
    <mergeCell ref="A4:W4"/>
    <mergeCell ref="A5:W5"/>
    <mergeCell ref="A6:W6"/>
    <mergeCell ref="A7:W7"/>
    <mergeCell ref="B11:D12"/>
    <mergeCell ref="E11:I12"/>
    <mergeCell ref="J11:V11"/>
    <mergeCell ref="J12:M12"/>
    <mergeCell ref="N12:V12"/>
  </mergeCells>
  <conditionalFormatting sqref="B46:V46">
    <cfRule type="containsText" dxfId="3" priority="1" operator="containsText" text="ATENCIÓN!! No se verifica la igualdad en la ecuación A+B-C=D. Verifique los importes.">
      <formula>NOT(ISERROR(SEARCH("ATENCIÓN!! No se verifica la igualdad en la ecuación A+B-C=D. Verifique los importes.",B46)))</formula>
    </cfRule>
    <cfRule type="containsText" dxfId="2" priority="2" operator="containsText" text="ECUACIÓN A+B-C=D CORRECTA">
      <formula>NOT(ISERROR(SEARCH("ECUACIÓN A+B-C=D CORRECTA",B46)))</formula>
    </cfRule>
  </conditionalFormatting>
  <conditionalFormatting sqref="B45">
    <cfRule type="containsText" dxfId="1" priority="3" operator="containsText" text="La Composición del Saldo es coincidente con el Saldo de Rendición">
      <formula>NOT(ISERROR(SEARCH("La Composición del Saldo es coincidente con el Saldo de Rendición",B45)))</formula>
    </cfRule>
  </conditionalFormatting>
  <conditionalFormatting sqref="B45:V45">
    <cfRule type="containsText" dxfId="0" priority="4" operator="containsText" text="¡ATENCIÓN! La Composición del Saldo no coincide con el Saldo de Rendición">
      <formula>NOT(ISERROR(SEARCH("¡ATENCIÓN! La Composición del Saldo no coincide con el Saldo de Rendición",B45)))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3DC0-B9A6-41FF-9094-55F0D0D97AD2}">
  <sheetPr codeName="Hoja14"/>
  <dimension ref="A1:C5"/>
  <sheetViews>
    <sheetView zoomScale="190" zoomScaleNormal="190" workbookViewId="0">
      <selection activeCell="C4" sqref="C4"/>
    </sheetView>
  </sheetViews>
  <sheetFormatPr baseColWidth="10" defaultRowHeight="15" x14ac:dyDescent="0.25"/>
  <cols>
    <col min="1" max="1" width="8.42578125" customWidth="1"/>
    <col min="3" max="3" width="48.42578125" customWidth="1"/>
  </cols>
  <sheetData>
    <row r="1" spans="1:3" x14ac:dyDescent="0.25">
      <c r="A1" s="177" t="s">
        <v>359</v>
      </c>
      <c r="B1" s="177"/>
      <c r="C1" s="177"/>
    </row>
    <row r="2" spans="1:3" ht="6" customHeight="1" x14ac:dyDescent="0.25"/>
    <row r="3" spans="1:3" x14ac:dyDescent="0.25">
      <c r="A3" s="176" t="s">
        <v>355</v>
      </c>
      <c r="B3" s="176" t="s">
        <v>15</v>
      </c>
      <c r="C3" s="176" t="s">
        <v>356</v>
      </c>
    </row>
    <row r="4" spans="1:3" x14ac:dyDescent="0.25">
      <c r="A4" s="174" t="s">
        <v>353</v>
      </c>
      <c r="B4" s="175">
        <v>45832</v>
      </c>
      <c r="C4" t="s">
        <v>357</v>
      </c>
    </row>
    <row r="5" spans="1:3" x14ac:dyDescent="0.25">
      <c r="A5" s="174" t="s">
        <v>354</v>
      </c>
      <c r="B5" s="175">
        <v>45831</v>
      </c>
      <c r="C5" t="s">
        <v>358</v>
      </c>
    </row>
  </sheetData>
  <sheetProtection algorithmName="SHA-512" hashValue="dlWU4BkS1ZiEBushyz8AiOAZ4e++dcl5et2RzXmIFgO2wCzCF0v9MrdIWDR5gZCcJEzCkA4wMb96qgG/9RlatA==" saltValue="46vWxdupVNH+V7W8dswICg==" spinCount="100000"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2:N196"/>
  <sheetViews>
    <sheetView zoomScaleNormal="100" workbookViewId="0">
      <selection activeCell="K7" sqref="K7"/>
    </sheetView>
  </sheetViews>
  <sheetFormatPr baseColWidth="10" defaultRowHeight="15" x14ac:dyDescent="0.25"/>
  <cols>
    <col min="2" max="2" width="27.7109375" customWidth="1"/>
    <col min="3" max="3" width="3.28515625" customWidth="1"/>
    <col min="5" max="5" width="3.42578125" customWidth="1"/>
    <col min="6" max="6" width="18.42578125" customWidth="1"/>
    <col min="7" max="7" width="4" customWidth="1"/>
    <col min="8" max="8" width="20.140625" customWidth="1"/>
    <col min="10" max="10" width="4.140625" bestFit="1" customWidth="1"/>
    <col min="11" max="11" width="35.7109375" customWidth="1"/>
    <col min="14" max="14" width="26.140625" bestFit="1" customWidth="1"/>
  </cols>
  <sheetData>
    <row r="2" spans="1:14" x14ac:dyDescent="0.25">
      <c r="A2" s="173" t="s">
        <v>51</v>
      </c>
      <c r="B2" s="173"/>
      <c r="D2" s="45" t="s">
        <v>52</v>
      </c>
      <c r="F2" s="45" t="s">
        <v>53</v>
      </c>
      <c r="H2" s="45" t="s">
        <v>54</v>
      </c>
      <c r="J2" s="173" t="s">
        <v>275</v>
      </c>
      <c r="K2" s="173"/>
      <c r="M2" s="173" t="s">
        <v>286</v>
      </c>
      <c r="N2" s="173"/>
    </row>
    <row r="3" spans="1:14" ht="27" x14ac:dyDescent="0.25">
      <c r="A3" s="53">
        <v>2</v>
      </c>
      <c r="B3" s="52" t="s">
        <v>311</v>
      </c>
      <c r="D3" t="s">
        <v>55</v>
      </c>
      <c r="F3" t="s">
        <v>17</v>
      </c>
      <c r="H3" t="s">
        <v>18</v>
      </c>
      <c r="J3" s="46">
        <v>1</v>
      </c>
      <c r="K3" s="47" t="s">
        <v>82</v>
      </c>
      <c r="M3">
        <v>11</v>
      </c>
      <c r="N3" t="s">
        <v>44</v>
      </c>
    </row>
    <row r="4" spans="1:14" ht="27" x14ac:dyDescent="0.25">
      <c r="A4" s="53">
        <v>6</v>
      </c>
      <c r="B4" s="52" t="s">
        <v>312</v>
      </c>
      <c r="D4" t="s">
        <v>8</v>
      </c>
      <c r="F4" t="s">
        <v>21</v>
      </c>
      <c r="H4" t="s">
        <v>22</v>
      </c>
      <c r="J4" s="46">
        <v>2</v>
      </c>
      <c r="K4" s="47" t="s">
        <v>83</v>
      </c>
      <c r="M4">
        <v>12</v>
      </c>
      <c r="N4" t="s">
        <v>276</v>
      </c>
    </row>
    <row r="5" spans="1:14" ht="18" x14ac:dyDescent="0.25">
      <c r="A5" s="53">
        <v>7</v>
      </c>
      <c r="B5" s="52" t="s">
        <v>313</v>
      </c>
      <c r="F5" t="s">
        <v>23</v>
      </c>
      <c r="H5" t="s">
        <v>56</v>
      </c>
      <c r="J5" s="46">
        <v>3</v>
      </c>
      <c r="K5" s="47" t="s">
        <v>84</v>
      </c>
      <c r="M5">
        <v>13</v>
      </c>
      <c r="N5" t="s">
        <v>277</v>
      </c>
    </row>
    <row r="6" spans="1:14" ht="18" x14ac:dyDescent="0.25">
      <c r="A6" s="53">
        <v>8</v>
      </c>
      <c r="B6" s="52" t="s">
        <v>314</v>
      </c>
      <c r="F6" t="s">
        <v>57</v>
      </c>
      <c r="H6" t="s">
        <v>81</v>
      </c>
      <c r="J6" s="46">
        <v>4</v>
      </c>
      <c r="K6" s="47" t="s">
        <v>85</v>
      </c>
      <c r="M6">
        <v>14</v>
      </c>
      <c r="N6" t="s">
        <v>278</v>
      </c>
    </row>
    <row r="7" spans="1:14" ht="18" x14ac:dyDescent="0.25">
      <c r="A7" s="53">
        <v>9</v>
      </c>
      <c r="B7" s="52" t="s">
        <v>315</v>
      </c>
      <c r="D7" s="45" t="s">
        <v>344</v>
      </c>
      <c r="H7" t="s">
        <v>58</v>
      </c>
      <c r="J7" s="46">
        <v>5</v>
      </c>
      <c r="K7" s="47" t="s">
        <v>86</v>
      </c>
      <c r="M7">
        <v>15</v>
      </c>
      <c r="N7" t="s">
        <v>279</v>
      </c>
    </row>
    <row r="8" spans="1:14" ht="33.75" x14ac:dyDescent="0.25">
      <c r="A8" s="53">
        <v>10</v>
      </c>
      <c r="B8" s="52" t="s">
        <v>316</v>
      </c>
      <c r="D8" s="59" t="s">
        <v>345</v>
      </c>
      <c r="H8" t="s">
        <v>59</v>
      </c>
      <c r="J8" s="46">
        <v>6</v>
      </c>
      <c r="K8" s="47" t="s">
        <v>87</v>
      </c>
      <c r="M8">
        <v>16</v>
      </c>
      <c r="N8" t="s">
        <v>280</v>
      </c>
    </row>
    <row r="9" spans="1:14" ht="18" x14ac:dyDescent="0.25">
      <c r="A9" s="53">
        <v>11</v>
      </c>
      <c r="B9" s="52" t="s">
        <v>317</v>
      </c>
      <c r="D9" s="59" t="s">
        <v>350</v>
      </c>
      <c r="J9" s="46">
        <v>7</v>
      </c>
      <c r="K9" s="47" t="s">
        <v>88</v>
      </c>
      <c r="M9">
        <v>20</v>
      </c>
      <c r="N9" t="s">
        <v>281</v>
      </c>
    </row>
    <row r="10" spans="1:14" ht="27" x14ac:dyDescent="0.25">
      <c r="A10" s="53">
        <v>18</v>
      </c>
      <c r="B10" s="52" t="s">
        <v>318</v>
      </c>
      <c r="D10" s="59" t="s">
        <v>349</v>
      </c>
      <c r="J10" s="46">
        <v>8</v>
      </c>
      <c r="K10" s="47" t="s">
        <v>89</v>
      </c>
      <c r="M10">
        <v>21</v>
      </c>
      <c r="N10" t="s">
        <v>282</v>
      </c>
    </row>
    <row r="11" spans="1:14" ht="27" x14ac:dyDescent="0.25">
      <c r="A11" s="53">
        <v>19</v>
      </c>
      <c r="B11" s="52" t="s">
        <v>319</v>
      </c>
      <c r="D11" s="59" t="s">
        <v>347</v>
      </c>
      <c r="J11" s="46">
        <v>9</v>
      </c>
      <c r="K11" s="47" t="s">
        <v>90</v>
      </c>
      <c r="M11">
        <v>22</v>
      </c>
      <c r="N11" t="s">
        <v>283</v>
      </c>
    </row>
    <row r="12" spans="1:14" ht="27" x14ac:dyDescent="0.25">
      <c r="A12" s="53">
        <v>20</v>
      </c>
      <c r="B12" s="52" t="s">
        <v>320</v>
      </c>
      <c r="D12" s="59" t="s">
        <v>346</v>
      </c>
      <c r="J12" s="46">
        <v>10</v>
      </c>
      <c r="K12" s="47" t="s">
        <v>91</v>
      </c>
      <c r="M12">
        <v>90</v>
      </c>
      <c r="N12" t="s">
        <v>284</v>
      </c>
    </row>
    <row r="13" spans="1:14" ht="27" x14ac:dyDescent="0.25">
      <c r="A13" s="53">
        <v>21</v>
      </c>
      <c r="B13" s="52" t="s">
        <v>321</v>
      </c>
      <c r="D13" s="59" t="s">
        <v>348</v>
      </c>
      <c r="J13" s="46">
        <v>11</v>
      </c>
      <c r="K13" s="47" t="s">
        <v>92</v>
      </c>
      <c r="M13">
        <v>99</v>
      </c>
      <c r="N13" t="s">
        <v>285</v>
      </c>
    </row>
    <row r="14" spans="1:14" ht="27" x14ac:dyDescent="0.25">
      <c r="A14" s="53">
        <v>22</v>
      </c>
      <c r="B14" s="52" t="s">
        <v>322</v>
      </c>
      <c r="D14" s="59" t="s">
        <v>351</v>
      </c>
      <c r="J14" s="46">
        <v>12</v>
      </c>
      <c r="K14" s="47" t="s">
        <v>93</v>
      </c>
    </row>
    <row r="15" spans="1:14" ht="18" x14ac:dyDescent="0.25">
      <c r="A15" s="53">
        <v>23</v>
      </c>
      <c r="B15" s="52" t="s">
        <v>323</v>
      </c>
      <c r="J15" s="46">
        <v>13</v>
      </c>
      <c r="K15" s="47" t="s">
        <v>94</v>
      </c>
    </row>
    <row r="16" spans="1:14" ht="18" x14ac:dyDescent="0.25">
      <c r="A16" s="53">
        <v>24</v>
      </c>
      <c r="B16" s="52" t="s">
        <v>324</v>
      </c>
      <c r="J16" s="46">
        <v>14</v>
      </c>
      <c r="K16" s="47" t="s">
        <v>95</v>
      </c>
    </row>
    <row r="17" spans="1:11" ht="27" x14ac:dyDescent="0.25">
      <c r="A17" s="53">
        <v>25</v>
      </c>
      <c r="B17" s="52" t="s">
        <v>325</v>
      </c>
      <c r="J17" s="46">
        <v>44</v>
      </c>
      <c r="K17" s="47" t="s">
        <v>96</v>
      </c>
    </row>
    <row r="18" spans="1:11" ht="18" x14ac:dyDescent="0.25">
      <c r="A18" s="53">
        <v>26</v>
      </c>
      <c r="B18" s="52" t="s">
        <v>326</v>
      </c>
      <c r="J18" s="46">
        <v>46</v>
      </c>
      <c r="K18" s="47" t="s">
        <v>97</v>
      </c>
    </row>
    <row r="19" spans="1:11" ht="18" x14ac:dyDescent="0.25">
      <c r="A19" s="53">
        <v>28</v>
      </c>
      <c r="B19" s="52" t="s">
        <v>327</v>
      </c>
      <c r="J19" s="46">
        <v>47</v>
      </c>
      <c r="K19" s="47" t="s">
        <v>98</v>
      </c>
    </row>
    <row r="20" spans="1:11" ht="18" x14ac:dyDescent="0.25">
      <c r="A20" s="53">
        <v>30</v>
      </c>
      <c r="B20" s="52" t="s">
        <v>328</v>
      </c>
      <c r="J20" s="46">
        <v>150</v>
      </c>
      <c r="K20" s="47" t="s">
        <v>99</v>
      </c>
    </row>
    <row r="21" spans="1:11" ht="27" x14ac:dyDescent="0.25">
      <c r="A21" s="53">
        <v>31</v>
      </c>
      <c r="B21" s="52" t="s">
        <v>329</v>
      </c>
      <c r="J21" s="46">
        <v>151</v>
      </c>
      <c r="K21" s="47" t="s">
        <v>100</v>
      </c>
    </row>
    <row r="22" spans="1:11" ht="27" x14ac:dyDescent="0.25">
      <c r="A22" s="53">
        <v>32</v>
      </c>
      <c r="B22" s="52" t="s">
        <v>330</v>
      </c>
      <c r="J22" s="46">
        <v>153</v>
      </c>
      <c r="K22" s="47" t="s">
        <v>101</v>
      </c>
    </row>
    <row r="23" spans="1:11" ht="36" x14ac:dyDescent="0.25">
      <c r="A23" s="53">
        <v>33</v>
      </c>
      <c r="B23" s="52" t="s">
        <v>331</v>
      </c>
      <c r="J23" s="46">
        <v>154</v>
      </c>
      <c r="K23" s="47" t="s">
        <v>102</v>
      </c>
    </row>
    <row r="24" spans="1:11" ht="18" x14ac:dyDescent="0.25">
      <c r="A24" s="53">
        <v>34</v>
      </c>
      <c r="B24" s="52" t="s">
        <v>332</v>
      </c>
      <c r="J24" s="46">
        <v>156</v>
      </c>
      <c r="K24" s="47" t="s">
        <v>103</v>
      </c>
    </row>
    <row r="25" spans="1:11" ht="27" x14ac:dyDescent="0.25">
      <c r="A25" s="53">
        <v>37</v>
      </c>
      <c r="B25" s="52" t="s">
        <v>333</v>
      </c>
      <c r="J25" s="46">
        <v>157</v>
      </c>
      <c r="K25" s="47" t="s">
        <v>104</v>
      </c>
    </row>
    <row r="26" spans="1:11" ht="18" x14ac:dyDescent="0.25">
      <c r="A26" s="53">
        <v>38</v>
      </c>
      <c r="B26" s="52" t="s">
        <v>334</v>
      </c>
      <c r="J26" s="46">
        <v>158</v>
      </c>
      <c r="K26" s="47" t="s">
        <v>105</v>
      </c>
    </row>
    <row r="27" spans="1:11" ht="18" x14ac:dyDescent="0.25">
      <c r="A27" s="53">
        <v>48</v>
      </c>
      <c r="B27" s="52" t="s">
        <v>335</v>
      </c>
      <c r="J27" s="46">
        <v>159</v>
      </c>
      <c r="K27" s="47" t="s">
        <v>106</v>
      </c>
    </row>
    <row r="28" spans="1:11" ht="18" x14ac:dyDescent="0.25">
      <c r="A28" s="53">
        <v>50</v>
      </c>
      <c r="B28" s="52" t="s">
        <v>336</v>
      </c>
      <c r="J28" s="46">
        <v>160</v>
      </c>
      <c r="K28" s="47" t="s">
        <v>107</v>
      </c>
    </row>
    <row r="29" spans="1:11" ht="18" x14ac:dyDescent="0.25">
      <c r="A29" s="53">
        <v>51</v>
      </c>
      <c r="B29" s="52" t="s">
        <v>337</v>
      </c>
      <c r="J29" s="46">
        <v>162</v>
      </c>
      <c r="K29" s="47" t="s">
        <v>108</v>
      </c>
    </row>
    <row r="30" spans="1:11" ht="18" x14ac:dyDescent="0.25">
      <c r="A30" s="53">
        <v>52</v>
      </c>
      <c r="B30" s="52" t="s">
        <v>338</v>
      </c>
      <c r="J30" s="46">
        <v>163</v>
      </c>
      <c r="K30" s="47" t="s">
        <v>109</v>
      </c>
    </row>
    <row r="31" spans="1:11" ht="18" x14ac:dyDescent="0.25">
      <c r="A31" s="53">
        <v>53</v>
      </c>
      <c r="B31" s="52" t="s">
        <v>339</v>
      </c>
      <c r="J31" s="46">
        <v>164</v>
      </c>
      <c r="K31" s="47" t="s">
        <v>110</v>
      </c>
    </row>
    <row r="32" spans="1:11" ht="18" x14ac:dyDescent="0.25">
      <c r="A32" s="53">
        <v>54</v>
      </c>
      <c r="B32" s="52" t="s">
        <v>340</v>
      </c>
      <c r="J32" s="46">
        <v>165</v>
      </c>
      <c r="K32" s="47" t="s">
        <v>111</v>
      </c>
    </row>
    <row r="33" spans="1:11" ht="18" x14ac:dyDescent="0.25">
      <c r="A33" s="53">
        <v>55</v>
      </c>
      <c r="B33" s="52" t="s">
        <v>341</v>
      </c>
      <c r="J33" s="46">
        <v>166</v>
      </c>
      <c r="K33" s="47" t="s">
        <v>112</v>
      </c>
    </row>
    <row r="34" spans="1:11" ht="18" x14ac:dyDescent="0.25">
      <c r="A34" s="53">
        <v>56</v>
      </c>
      <c r="B34" s="52" t="s">
        <v>342</v>
      </c>
      <c r="J34" s="46">
        <v>167</v>
      </c>
      <c r="K34" s="47" t="s">
        <v>113</v>
      </c>
    </row>
    <row r="35" spans="1:11" ht="27" x14ac:dyDescent="0.25">
      <c r="A35" s="53">
        <v>59</v>
      </c>
      <c r="B35" s="52" t="s">
        <v>343</v>
      </c>
      <c r="J35" s="46">
        <v>168</v>
      </c>
      <c r="K35" s="47" t="s">
        <v>114</v>
      </c>
    </row>
    <row r="36" spans="1:11" x14ac:dyDescent="0.25">
      <c r="A36" s="53">
        <v>66</v>
      </c>
      <c r="B36" s="52" t="s">
        <v>122</v>
      </c>
      <c r="J36" s="46">
        <v>169</v>
      </c>
      <c r="K36" s="47" t="s">
        <v>115</v>
      </c>
    </row>
    <row r="37" spans="1:11" x14ac:dyDescent="0.25">
      <c r="J37" s="46">
        <v>172</v>
      </c>
      <c r="K37" s="47" t="s">
        <v>116</v>
      </c>
    </row>
    <row r="38" spans="1:11" x14ac:dyDescent="0.25">
      <c r="J38" s="46">
        <v>173</v>
      </c>
      <c r="K38" s="47" t="s">
        <v>117</v>
      </c>
    </row>
    <row r="39" spans="1:11" x14ac:dyDescent="0.25">
      <c r="J39" s="46">
        <v>175</v>
      </c>
      <c r="K39" s="47" t="s">
        <v>118</v>
      </c>
    </row>
    <row r="40" spans="1:11" x14ac:dyDescent="0.25">
      <c r="J40" s="46">
        <v>176</v>
      </c>
      <c r="K40" s="47" t="s">
        <v>119</v>
      </c>
    </row>
    <row r="41" spans="1:11" x14ac:dyDescent="0.25">
      <c r="J41" s="46">
        <v>178</v>
      </c>
      <c r="K41" s="47" t="s">
        <v>120</v>
      </c>
    </row>
    <row r="42" spans="1:11" x14ac:dyDescent="0.25">
      <c r="J42" s="46">
        <v>179</v>
      </c>
      <c r="K42" s="47" t="s">
        <v>121</v>
      </c>
    </row>
    <row r="43" spans="1:11" x14ac:dyDescent="0.25">
      <c r="J43" s="46">
        <v>180</v>
      </c>
      <c r="K43" s="47" t="s">
        <v>122</v>
      </c>
    </row>
    <row r="44" spans="1:11" x14ac:dyDescent="0.25">
      <c r="J44" s="46">
        <v>181</v>
      </c>
      <c r="K44" s="47" t="s">
        <v>123</v>
      </c>
    </row>
    <row r="45" spans="1:11" x14ac:dyDescent="0.25">
      <c r="J45" s="46">
        <v>182</v>
      </c>
      <c r="K45" s="47" t="s">
        <v>124</v>
      </c>
    </row>
    <row r="46" spans="1:11" x14ac:dyDescent="0.25">
      <c r="J46" s="46">
        <v>183</v>
      </c>
      <c r="K46" s="47" t="s">
        <v>125</v>
      </c>
    </row>
    <row r="47" spans="1:11" x14ac:dyDescent="0.25">
      <c r="J47" s="46">
        <v>184</v>
      </c>
      <c r="K47" s="47" t="s">
        <v>126</v>
      </c>
    </row>
    <row r="48" spans="1:11" x14ac:dyDescent="0.25">
      <c r="J48" s="46">
        <v>185</v>
      </c>
      <c r="K48" s="47" t="s">
        <v>127</v>
      </c>
    </row>
    <row r="49" spans="10:11" x14ac:dyDescent="0.25">
      <c r="J49" s="46">
        <v>186</v>
      </c>
      <c r="K49" s="47" t="s">
        <v>128</v>
      </c>
    </row>
    <row r="50" spans="10:11" x14ac:dyDescent="0.25">
      <c r="J50" s="46">
        <v>187</v>
      </c>
      <c r="K50" s="47" t="s">
        <v>129</v>
      </c>
    </row>
    <row r="51" spans="10:11" x14ac:dyDescent="0.25">
      <c r="J51" s="46">
        <v>188</v>
      </c>
      <c r="K51" s="47" t="s">
        <v>130</v>
      </c>
    </row>
    <row r="52" spans="10:11" x14ac:dyDescent="0.25">
      <c r="J52" s="46">
        <v>189</v>
      </c>
      <c r="K52" s="47" t="s">
        <v>131</v>
      </c>
    </row>
    <row r="53" spans="10:11" x14ac:dyDescent="0.25">
      <c r="J53" s="46">
        <v>192</v>
      </c>
      <c r="K53" s="47" t="s">
        <v>132</v>
      </c>
    </row>
    <row r="54" spans="10:11" x14ac:dyDescent="0.25">
      <c r="J54" s="46">
        <v>193</v>
      </c>
      <c r="K54" s="47" t="s">
        <v>133</v>
      </c>
    </row>
    <row r="55" spans="10:11" x14ac:dyDescent="0.25">
      <c r="J55" s="46">
        <v>195</v>
      </c>
      <c r="K55" s="47" t="s">
        <v>134</v>
      </c>
    </row>
    <row r="56" spans="10:11" x14ac:dyDescent="0.25">
      <c r="J56" s="46">
        <v>196</v>
      </c>
      <c r="K56" s="47" t="s">
        <v>135</v>
      </c>
    </row>
    <row r="57" spans="10:11" x14ac:dyDescent="0.25">
      <c r="J57" s="46">
        <v>198</v>
      </c>
      <c r="K57" s="47" t="s">
        <v>136</v>
      </c>
    </row>
    <row r="58" spans="10:11" x14ac:dyDescent="0.25">
      <c r="J58" s="46">
        <v>199</v>
      </c>
      <c r="K58" s="47" t="s">
        <v>137</v>
      </c>
    </row>
    <row r="59" spans="10:11" x14ac:dyDescent="0.25">
      <c r="J59" s="46">
        <v>201</v>
      </c>
      <c r="K59" s="47" t="s">
        <v>138</v>
      </c>
    </row>
    <row r="60" spans="10:11" x14ac:dyDescent="0.25">
      <c r="J60" s="46">
        <v>203</v>
      </c>
      <c r="K60" s="47" t="s">
        <v>139</v>
      </c>
    </row>
    <row r="61" spans="10:11" x14ac:dyDescent="0.25">
      <c r="J61" s="46">
        <v>204</v>
      </c>
      <c r="K61" s="47" t="s">
        <v>140</v>
      </c>
    </row>
    <row r="62" spans="10:11" x14ac:dyDescent="0.25">
      <c r="J62" s="46">
        <v>206</v>
      </c>
      <c r="K62" s="47" t="s">
        <v>141</v>
      </c>
    </row>
    <row r="63" spans="10:11" x14ac:dyDescent="0.25">
      <c r="J63" s="46">
        <v>210</v>
      </c>
      <c r="K63" s="47" t="s">
        <v>142</v>
      </c>
    </row>
    <row r="64" spans="10:11" x14ac:dyDescent="0.25">
      <c r="J64" s="46">
        <v>213</v>
      </c>
      <c r="K64" s="47" t="s">
        <v>143</v>
      </c>
    </row>
    <row r="65" spans="10:11" x14ac:dyDescent="0.25">
      <c r="J65" s="46">
        <v>214</v>
      </c>
      <c r="K65" s="47" t="s">
        <v>144</v>
      </c>
    </row>
    <row r="66" spans="10:11" x14ac:dyDescent="0.25">
      <c r="J66" s="46">
        <v>215</v>
      </c>
      <c r="K66" s="47" t="s">
        <v>145</v>
      </c>
    </row>
    <row r="67" spans="10:11" x14ac:dyDescent="0.25">
      <c r="J67" s="46">
        <v>222</v>
      </c>
      <c r="K67" s="47" t="s">
        <v>146</v>
      </c>
    </row>
    <row r="68" spans="10:11" x14ac:dyDescent="0.25">
      <c r="J68" s="46">
        <v>250</v>
      </c>
      <c r="K68" s="47" t="s">
        <v>147</v>
      </c>
    </row>
    <row r="69" spans="10:11" x14ac:dyDescent="0.25">
      <c r="J69" s="46">
        <v>253</v>
      </c>
      <c r="K69" s="47" t="s">
        <v>148</v>
      </c>
    </row>
    <row r="70" spans="10:11" x14ac:dyDescent="0.25">
      <c r="J70" s="46">
        <v>254</v>
      </c>
      <c r="K70" s="47" t="s">
        <v>149</v>
      </c>
    </row>
    <row r="71" spans="10:11" x14ac:dyDescent="0.25">
      <c r="J71" s="46">
        <v>255</v>
      </c>
      <c r="K71" s="47" t="s">
        <v>150</v>
      </c>
    </row>
    <row r="72" spans="10:11" x14ac:dyDescent="0.25">
      <c r="J72" s="46">
        <v>256</v>
      </c>
      <c r="K72" s="47" t="s">
        <v>151</v>
      </c>
    </row>
    <row r="73" spans="10:11" x14ac:dyDescent="0.25">
      <c r="J73" s="46">
        <v>257</v>
      </c>
      <c r="K73" s="47" t="s">
        <v>152</v>
      </c>
    </row>
    <row r="74" spans="10:11" x14ac:dyDescent="0.25">
      <c r="J74" s="46">
        <v>274</v>
      </c>
      <c r="K74" s="47" t="s">
        <v>153</v>
      </c>
    </row>
    <row r="75" spans="10:11" x14ac:dyDescent="0.25">
      <c r="J75" s="46">
        <v>276</v>
      </c>
      <c r="K75" s="47" t="s">
        <v>154</v>
      </c>
    </row>
    <row r="76" spans="10:11" x14ac:dyDescent="0.25">
      <c r="J76" s="46">
        <v>279</v>
      </c>
      <c r="K76" s="47" t="s">
        <v>155</v>
      </c>
    </row>
    <row r="77" spans="10:11" x14ac:dyDescent="0.25">
      <c r="J77" s="46">
        <v>280</v>
      </c>
      <c r="K77" s="47" t="s">
        <v>156</v>
      </c>
    </row>
    <row r="78" spans="10:11" x14ac:dyDescent="0.25">
      <c r="J78" s="46">
        <v>282</v>
      </c>
      <c r="K78" s="47" t="s">
        <v>157</v>
      </c>
    </row>
    <row r="79" spans="10:11" x14ac:dyDescent="0.25">
      <c r="J79" s="46">
        <v>295</v>
      </c>
      <c r="K79" s="47" t="s">
        <v>158</v>
      </c>
    </row>
    <row r="80" spans="10:11" x14ac:dyDescent="0.25">
      <c r="J80" s="46">
        <v>298</v>
      </c>
      <c r="K80" s="47" t="s">
        <v>159</v>
      </c>
    </row>
    <row r="81" spans="10:11" x14ac:dyDescent="0.25">
      <c r="J81" s="46">
        <v>299</v>
      </c>
      <c r="K81" s="47" t="s">
        <v>160</v>
      </c>
    </row>
    <row r="82" spans="10:11" x14ac:dyDescent="0.25">
      <c r="J82" s="46">
        <v>301</v>
      </c>
      <c r="K82" s="47" t="s">
        <v>161</v>
      </c>
    </row>
    <row r="83" spans="10:11" x14ac:dyDescent="0.25">
      <c r="J83" s="46">
        <v>302</v>
      </c>
      <c r="K83" s="47" t="s">
        <v>162</v>
      </c>
    </row>
    <row r="84" spans="10:11" x14ac:dyDescent="0.25">
      <c r="J84" s="46">
        <v>305</v>
      </c>
      <c r="K84" s="47" t="s">
        <v>163</v>
      </c>
    </row>
    <row r="85" spans="10:11" x14ac:dyDescent="0.25">
      <c r="J85" s="46">
        <v>307</v>
      </c>
      <c r="K85" s="47" t="s">
        <v>164</v>
      </c>
    </row>
    <row r="86" spans="10:11" x14ac:dyDescent="0.25">
      <c r="J86" s="46">
        <v>308</v>
      </c>
      <c r="K86" s="47" t="s">
        <v>165</v>
      </c>
    </row>
    <row r="87" spans="10:11" x14ac:dyDescent="0.25">
      <c r="J87" s="46">
        <v>310</v>
      </c>
      <c r="K87" s="47" t="s">
        <v>166</v>
      </c>
    </row>
    <row r="88" spans="10:11" x14ac:dyDescent="0.25">
      <c r="J88" s="46">
        <v>311</v>
      </c>
      <c r="K88" s="47" t="s">
        <v>167</v>
      </c>
    </row>
    <row r="89" spans="10:11" x14ac:dyDescent="0.25">
      <c r="J89" s="46">
        <v>312</v>
      </c>
      <c r="K89" s="47" t="s">
        <v>168</v>
      </c>
    </row>
    <row r="90" spans="10:11" x14ac:dyDescent="0.25">
      <c r="J90" s="46">
        <v>313</v>
      </c>
      <c r="K90" s="47" t="s">
        <v>169</v>
      </c>
    </row>
    <row r="91" spans="10:11" x14ac:dyDescent="0.25">
      <c r="J91" s="46">
        <v>316</v>
      </c>
      <c r="K91" s="47" t="s">
        <v>170</v>
      </c>
    </row>
    <row r="92" spans="10:11" x14ac:dyDescent="0.25">
      <c r="J92" s="46">
        <v>318</v>
      </c>
      <c r="K92" s="47" t="s">
        <v>171</v>
      </c>
    </row>
    <row r="93" spans="10:11" x14ac:dyDescent="0.25">
      <c r="J93" s="46">
        <v>320</v>
      </c>
      <c r="K93" s="47" t="s">
        <v>172</v>
      </c>
    </row>
    <row r="94" spans="10:11" x14ac:dyDescent="0.25">
      <c r="J94" s="46">
        <v>321</v>
      </c>
      <c r="K94" s="47" t="s">
        <v>173</v>
      </c>
    </row>
    <row r="95" spans="10:11" x14ac:dyDescent="0.25">
      <c r="J95" s="46">
        <v>322</v>
      </c>
      <c r="K95" s="47" t="s">
        <v>174</v>
      </c>
    </row>
    <row r="96" spans="10:11" x14ac:dyDescent="0.25">
      <c r="J96" s="46">
        <v>323</v>
      </c>
      <c r="K96" s="47" t="s">
        <v>175</v>
      </c>
    </row>
    <row r="97" spans="10:11" x14ac:dyDescent="0.25">
      <c r="J97" s="46">
        <v>324</v>
      </c>
      <c r="K97" s="47" t="s">
        <v>176</v>
      </c>
    </row>
    <row r="98" spans="10:11" x14ac:dyDescent="0.25">
      <c r="J98" s="46">
        <v>325</v>
      </c>
      <c r="K98" s="47" t="s">
        <v>177</v>
      </c>
    </row>
    <row r="99" spans="10:11" x14ac:dyDescent="0.25">
      <c r="J99" s="46">
        <v>326</v>
      </c>
      <c r="K99" s="47" t="s">
        <v>178</v>
      </c>
    </row>
    <row r="100" spans="10:11" x14ac:dyDescent="0.25">
      <c r="J100" s="46">
        <v>328</v>
      </c>
      <c r="K100" s="47" t="s">
        <v>179</v>
      </c>
    </row>
    <row r="101" spans="10:11" x14ac:dyDescent="0.25">
      <c r="J101" s="46">
        <v>329</v>
      </c>
      <c r="K101" s="47" t="s">
        <v>180</v>
      </c>
    </row>
    <row r="102" spans="10:11" x14ac:dyDescent="0.25">
      <c r="J102" s="46">
        <v>331</v>
      </c>
      <c r="K102" s="47" t="s">
        <v>181</v>
      </c>
    </row>
    <row r="103" spans="10:11" x14ac:dyDescent="0.25">
      <c r="J103" s="46">
        <v>332</v>
      </c>
      <c r="K103" s="47" t="s">
        <v>182</v>
      </c>
    </row>
    <row r="104" spans="10:11" x14ac:dyDescent="0.25">
      <c r="J104" s="46">
        <v>333</v>
      </c>
      <c r="K104" s="47" t="s">
        <v>183</v>
      </c>
    </row>
    <row r="105" spans="10:11" x14ac:dyDescent="0.25">
      <c r="J105" s="46">
        <v>336</v>
      </c>
      <c r="K105" s="47" t="s">
        <v>184</v>
      </c>
    </row>
    <row r="106" spans="10:11" x14ac:dyDescent="0.25">
      <c r="J106" s="46">
        <v>337</v>
      </c>
      <c r="K106" s="47" t="s">
        <v>185</v>
      </c>
    </row>
    <row r="107" spans="10:11" x14ac:dyDescent="0.25">
      <c r="J107" s="46">
        <v>338</v>
      </c>
      <c r="K107" s="47" t="s">
        <v>186</v>
      </c>
    </row>
    <row r="108" spans="10:11" x14ac:dyDescent="0.25">
      <c r="J108" s="46">
        <v>400</v>
      </c>
      <c r="K108" s="47" t="s">
        <v>187</v>
      </c>
    </row>
    <row r="109" spans="10:11" x14ac:dyDescent="0.25">
      <c r="J109" s="46">
        <v>401</v>
      </c>
      <c r="K109" s="47" t="s">
        <v>188</v>
      </c>
    </row>
    <row r="110" spans="10:11" x14ac:dyDescent="0.25">
      <c r="J110" s="46">
        <v>402</v>
      </c>
      <c r="K110" s="47" t="s">
        <v>189</v>
      </c>
    </row>
    <row r="111" spans="10:11" x14ac:dyDescent="0.25">
      <c r="J111" s="46">
        <v>403</v>
      </c>
      <c r="K111" s="47" t="s">
        <v>190</v>
      </c>
    </row>
    <row r="112" spans="10:11" x14ac:dyDescent="0.25">
      <c r="J112" s="46">
        <v>404</v>
      </c>
      <c r="K112" s="47" t="s">
        <v>191</v>
      </c>
    </row>
    <row r="113" spans="10:11" x14ac:dyDescent="0.25">
      <c r="J113" s="46">
        <v>493</v>
      </c>
      <c r="K113" s="47" t="s">
        <v>192</v>
      </c>
    </row>
    <row r="114" spans="10:11" x14ac:dyDescent="0.25">
      <c r="J114" s="46">
        <v>494</v>
      </c>
      <c r="K114" s="47" t="s">
        <v>193</v>
      </c>
    </row>
    <row r="115" spans="10:11" x14ac:dyDescent="0.25">
      <c r="J115" s="46">
        <v>495</v>
      </c>
      <c r="K115" s="47" t="s">
        <v>194</v>
      </c>
    </row>
    <row r="116" spans="10:11" x14ac:dyDescent="0.25">
      <c r="J116" s="46">
        <v>496</v>
      </c>
      <c r="K116" s="47" t="s">
        <v>195</v>
      </c>
    </row>
    <row r="117" spans="10:11" x14ac:dyDescent="0.25">
      <c r="J117" s="46">
        <v>497</v>
      </c>
      <c r="K117" s="47" t="s">
        <v>196</v>
      </c>
    </row>
    <row r="118" spans="10:11" x14ac:dyDescent="0.25">
      <c r="J118" s="46">
        <v>498</v>
      </c>
      <c r="K118" s="47" t="s">
        <v>197</v>
      </c>
    </row>
    <row r="119" spans="10:11" x14ac:dyDescent="0.25">
      <c r="J119" s="46">
        <v>499</v>
      </c>
      <c r="K119" s="47" t="s">
        <v>198</v>
      </c>
    </row>
    <row r="120" spans="10:11" x14ac:dyDescent="0.25">
      <c r="J120" s="46">
        <v>501</v>
      </c>
      <c r="K120" s="47" t="s">
        <v>199</v>
      </c>
    </row>
    <row r="121" spans="10:11" x14ac:dyDescent="0.25">
      <c r="J121" s="46">
        <v>502</v>
      </c>
      <c r="K121" s="47" t="s">
        <v>200</v>
      </c>
    </row>
    <row r="122" spans="10:11" x14ac:dyDescent="0.25">
      <c r="J122" s="46">
        <v>503</v>
      </c>
      <c r="K122" s="47" t="s">
        <v>201</v>
      </c>
    </row>
    <row r="123" spans="10:11" x14ac:dyDescent="0.25">
      <c r="J123" s="46">
        <v>504</v>
      </c>
      <c r="K123" s="47" t="s">
        <v>202</v>
      </c>
    </row>
    <row r="124" spans="10:11" x14ac:dyDescent="0.25">
      <c r="J124" s="46">
        <v>506</v>
      </c>
      <c r="K124" s="47" t="s">
        <v>203</v>
      </c>
    </row>
    <row r="125" spans="10:11" x14ac:dyDescent="0.25">
      <c r="J125" s="46">
        <v>508</v>
      </c>
      <c r="K125" s="47" t="s">
        <v>204</v>
      </c>
    </row>
    <row r="126" spans="10:11" x14ac:dyDescent="0.25">
      <c r="J126" s="46">
        <v>514</v>
      </c>
      <c r="K126" s="47" t="s">
        <v>205</v>
      </c>
    </row>
    <row r="127" spans="10:11" x14ac:dyDescent="0.25">
      <c r="J127" s="46">
        <v>518</v>
      </c>
      <c r="K127" s="47" t="s">
        <v>206</v>
      </c>
    </row>
    <row r="128" spans="10:11" x14ac:dyDescent="0.25">
      <c r="J128" s="46">
        <v>520</v>
      </c>
      <c r="K128" s="47" t="s">
        <v>207</v>
      </c>
    </row>
    <row r="129" spans="10:11" x14ac:dyDescent="0.25">
      <c r="J129" s="46">
        <v>521</v>
      </c>
      <c r="K129" s="47" t="s">
        <v>208</v>
      </c>
    </row>
    <row r="130" spans="10:11" x14ac:dyDescent="0.25">
      <c r="J130" s="46">
        <v>522</v>
      </c>
      <c r="K130" s="47" t="s">
        <v>209</v>
      </c>
    </row>
    <row r="131" spans="10:11" x14ac:dyDescent="0.25">
      <c r="J131" s="46">
        <v>524</v>
      </c>
      <c r="K131" s="47" t="s">
        <v>210</v>
      </c>
    </row>
    <row r="132" spans="10:11" x14ac:dyDescent="0.25">
      <c r="J132" s="46">
        <v>536</v>
      </c>
      <c r="K132" s="47" t="s">
        <v>211</v>
      </c>
    </row>
    <row r="133" spans="10:11" x14ac:dyDescent="0.25">
      <c r="J133" s="46">
        <v>537</v>
      </c>
      <c r="K133" s="47" t="s">
        <v>212</v>
      </c>
    </row>
    <row r="134" spans="10:11" x14ac:dyDescent="0.25">
      <c r="J134" s="46">
        <v>538</v>
      </c>
      <c r="K134" s="47" t="s">
        <v>213</v>
      </c>
    </row>
    <row r="135" spans="10:11" x14ac:dyDescent="0.25">
      <c r="J135" s="46">
        <v>541</v>
      </c>
      <c r="K135" s="47" t="s">
        <v>214</v>
      </c>
    </row>
    <row r="136" spans="10:11" x14ac:dyDescent="0.25">
      <c r="J136" s="46">
        <v>543</v>
      </c>
      <c r="K136" s="47" t="s">
        <v>215</v>
      </c>
    </row>
    <row r="137" spans="10:11" x14ac:dyDescent="0.25">
      <c r="J137" s="46">
        <v>545</v>
      </c>
      <c r="K137" s="47" t="s">
        <v>216</v>
      </c>
    </row>
    <row r="138" spans="10:11" x14ac:dyDescent="0.25">
      <c r="J138" s="46">
        <v>546</v>
      </c>
      <c r="K138" s="47" t="s">
        <v>217</v>
      </c>
    </row>
    <row r="139" spans="10:11" x14ac:dyDescent="0.25">
      <c r="J139" s="46">
        <v>547</v>
      </c>
      <c r="K139" s="47" t="s">
        <v>218</v>
      </c>
    </row>
    <row r="140" spans="10:11" x14ac:dyDescent="0.25">
      <c r="J140" s="46">
        <v>552</v>
      </c>
      <c r="K140" s="47" t="s">
        <v>219</v>
      </c>
    </row>
    <row r="141" spans="10:11" x14ac:dyDescent="0.25">
      <c r="J141" s="46">
        <v>600</v>
      </c>
      <c r="K141" s="47" t="s">
        <v>220</v>
      </c>
    </row>
    <row r="142" spans="10:11" x14ac:dyDescent="0.25">
      <c r="J142" s="46">
        <v>602</v>
      </c>
      <c r="K142" s="47" t="s">
        <v>221</v>
      </c>
    </row>
    <row r="143" spans="10:11" x14ac:dyDescent="0.25">
      <c r="J143" s="46">
        <v>603</v>
      </c>
      <c r="K143" s="47" t="s">
        <v>222</v>
      </c>
    </row>
    <row r="144" spans="10:11" x14ac:dyDescent="0.25">
      <c r="J144" s="46">
        <v>604</v>
      </c>
      <c r="K144" s="47" t="s">
        <v>223</v>
      </c>
    </row>
    <row r="145" spans="10:11" x14ac:dyDescent="0.25">
      <c r="J145" s="46">
        <v>605</v>
      </c>
      <c r="K145" s="47" t="s">
        <v>224</v>
      </c>
    </row>
    <row r="146" spans="10:11" x14ac:dyDescent="0.25">
      <c r="J146" s="46">
        <v>608</v>
      </c>
      <c r="K146" s="47" t="s">
        <v>225</v>
      </c>
    </row>
    <row r="147" spans="10:11" x14ac:dyDescent="0.25">
      <c r="J147" s="46">
        <v>610</v>
      </c>
      <c r="K147" s="47" t="s">
        <v>226</v>
      </c>
    </row>
    <row r="148" spans="10:11" x14ac:dyDescent="0.25">
      <c r="J148" s="46">
        <v>611</v>
      </c>
      <c r="K148" s="47" t="s">
        <v>227</v>
      </c>
    </row>
    <row r="149" spans="10:11" x14ac:dyDescent="0.25">
      <c r="J149" s="46">
        <v>612</v>
      </c>
      <c r="K149" s="47" t="s">
        <v>228</v>
      </c>
    </row>
    <row r="150" spans="10:11" x14ac:dyDescent="0.25">
      <c r="J150" s="46">
        <v>613</v>
      </c>
      <c r="K150" s="47" t="s">
        <v>229</v>
      </c>
    </row>
    <row r="151" spans="10:11" x14ac:dyDescent="0.25">
      <c r="J151" s="46">
        <v>618</v>
      </c>
      <c r="K151" s="47" t="s">
        <v>230</v>
      </c>
    </row>
    <row r="152" spans="10:11" x14ac:dyDescent="0.25">
      <c r="J152" s="46">
        <v>619</v>
      </c>
      <c r="K152" s="47" t="s">
        <v>231</v>
      </c>
    </row>
    <row r="153" spans="10:11" x14ac:dyDescent="0.25">
      <c r="J153" s="46">
        <v>622</v>
      </c>
      <c r="K153" s="47" t="s">
        <v>232</v>
      </c>
    </row>
    <row r="154" spans="10:11" x14ac:dyDescent="0.25">
      <c r="J154" s="46">
        <v>624</v>
      </c>
      <c r="K154" s="47" t="s">
        <v>233</v>
      </c>
    </row>
    <row r="155" spans="10:11" x14ac:dyDescent="0.25">
      <c r="J155" s="46">
        <v>625</v>
      </c>
      <c r="K155" s="47" t="s">
        <v>234</v>
      </c>
    </row>
    <row r="156" spans="10:11" x14ac:dyDescent="0.25">
      <c r="J156" s="46">
        <v>626</v>
      </c>
      <c r="K156" s="47" t="s">
        <v>235</v>
      </c>
    </row>
    <row r="157" spans="10:11" x14ac:dyDescent="0.25">
      <c r="J157" s="46">
        <v>627</v>
      </c>
      <c r="K157" s="47" t="s">
        <v>236</v>
      </c>
    </row>
    <row r="158" spans="10:11" x14ac:dyDescent="0.25">
      <c r="J158" s="46">
        <v>630</v>
      </c>
      <c r="K158" s="47" t="s">
        <v>237</v>
      </c>
    </row>
    <row r="159" spans="10:11" x14ac:dyDescent="0.25">
      <c r="J159" s="46">
        <v>632</v>
      </c>
      <c r="K159" s="47" t="s">
        <v>238</v>
      </c>
    </row>
    <row r="160" spans="10:11" x14ac:dyDescent="0.25">
      <c r="J160" s="46">
        <v>633</v>
      </c>
      <c r="K160" s="47" t="s">
        <v>239</v>
      </c>
    </row>
    <row r="161" spans="10:11" x14ac:dyDescent="0.25">
      <c r="J161" s="46">
        <v>634</v>
      </c>
      <c r="K161" s="47" t="s">
        <v>240</v>
      </c>
    </row>
    <row r="162" spans="10:11" x14ac:dyDescent="0.25">
      <c r="J162" s="46">
        <v>636</v>
      </c>
      <c r="K162" s="47" t="s">
        <v>241</v>
      </c>
    </row>
    <row r="163" spans="10:11" x14ac:dyDescent="0.25">
      <c r="J163" s="46">
        <v>637</v>
      </c>
      <c r="K163" s="47" t="s">
        <v>242</v>
      </c>
    </row>
    <row r="164" spans="10:11" x14ac:dyDescent="0.25">
      <c r="J164" s="46">
        <v>640</v>
      </c>
      <c r="K164" s="47" t="s">
        <v>243</v>
      </c>
    </row>
    <row r="165" spans="10:11" x14ac:dyDescent="0.25">
      <c r="J165" s="46">
        <v>642</v>
      </c>
      <c r="K165" s="47" t="s">
        <v>244</v>
      </c>
    </row>
    <row r="166" spans="10:11" x14ac:dyDescent="0.25">
      <c r="J166" s="46">
        <v>644</v>
      </c>
      <c r="K166" s="47" t="s">
        <v>245</v>
      </c>
    </row>
    <row r="167" spans="10:11" x14ac:dyDescent="0.25">
      <c r="J167" s="46">
        <v>646</v>
      </c>
      <c r="K167" s="47" t="s">
        <v>246</v>
      </c>
    </row>
    <row r="168" spans="10:11" x14ac:dyDescent="0.25">
      <c r="J168" s="46">
        <v>648</v>
      </c>
      <c r="K168" s="47" t="s">
        <v>247</v>
      </c>
    </row>
    <row r="169" spans="10:11" x14ac:dyDescent="0.25">
      <c r="J169" s="46">
        <v>650</v>
      </c>
      <c r="K169" s="47" t="s">
        <v>248</v>
      </c>
    </row>
    <row r="170" spans="10:11" x14ac:dyDescent="0.25">
      <c r="J170" s="46">
        <v>651</v>
      </c>
      <c r="K170" s="47" t="s">
        <v>249</v>
      </c>
    </row>
    <row r="171" spans="10:11" x14ac:dyDescent="0.25">
      <c r="J171" s="46">
        <v>653</v>
      </c>
      <c r="K171" s="47" t="s">
        <v>250</v>
      </c>
    </row>
    <row r="172" spans="10:11" x14ac:dyDescent="0.25">
      <c r="J172" s="46">
        <v>654</v>
      </c>
      <c r="K172" s="47" t="s">
        <v>251</v>
      </c>
    </row>
    <row r="173" spans="10:11" x14ac:dyDescent="0.25">
      <c r="J173" s="46">
        <v>655</v>
      </c>
      <c r="K173" s="47" t="s">
        <v>252</v>
      </c>
    </row>
    <row r="174" spans="10:11" x14ac:dyDescent="0.25">
      <c r="J174" s="46">
        <v>657</v>
      </c>
      <c r="K174" s="47" t="s">
        <v>253</v>
      </c>
    </row>
    <row r="175" spans="10:11" x14ac:dyDescent="0.25">
      <c r="J175" s="46">
        <v>658</v>
      </c>
      <c r="K175" s="47" t="s">
        <v>254</v>
      </c>
    </row>
    <row r="176" spans="10:11" x14ac:dyDescent="0.25">
      <c r="J176" s="46">
        <v>660</v>
      </c>
      <c r="K176" s="47" t="s">
        <v>255</v>
      </c>
    </row>
    <row r="177" spans="10:11" x14ac:dyDescent="0.25">
      <c r="J177" s="46">
        <v>661</v>
      </c>
      <c r="K177" s="47" t="s">
        <v>256</v>
      </c>
    </row>
    <row r="178" spans="10:11" x14ac:dyDescent="0.25">
      <c r="J178" s="46">
        <v>662</v>
      </c>
      <c r="K178" s="47" t="s">
        <v>257</v>
      </c>
    </row>
    <row r="179" spans="10:11" x14ac:dyDescent="0.25">
      <c r="J179" s="46">
        <v>663</v>
      </c>
      <c r="K179" s="47" t="s">
        <v>258</v>
      </c>
    </row>
    <row r="180" spans="10:11" x14ac:dyDescent="0.25">
      <c r="J180" s="46">
        <v>664</v>
      </c>
      <c r="K180" s="47" t="s">
        <v>259</v>
      </c>
    </row>
    <row r="181" spans="10:11" x14ac:dyDescent="0.25">
      <c r="J181" s="46">
        <v>665</v>
      </c>
      <c r="K181" s="47" t="s">
        <v>80</v>
      </c>
    </row>
    <row r="182" spans="10:11" x14ac:dyDescent="0.25">
      <c r="J182" s="46">
        <v>666</v>
      </c>
      <c r="K182" s="47" t="s">
        <v>260</v>
      </c>
    </row>
    <row r="183" spans="10:11" x14ac:dyDescent="0.25">
      <c r="J183" s="46">
        <v>667</v>
      </c>
      <c r="K183" s="47" t="s">
        <v>261</v>
      </c>
    </row>
    <row r="184" spans="10:11" x14ac:dyDescent="0.25">
      <c r="J184" s="46">
        <v>668</v>
      </c>
      <c r="K184" s="47" t="s">
        <v>262</v>
      </c>
    </row>
    <row r="185" spans="10:11" x14ac:dyDescent="0.25">
      <c r="J185" s="46">
        <v>669</v>
      </c>
      <c r="K185" s="47" t="s">
        <v>263</v>
      </c>
    </row>
    <row r="186" spans="10:11" x14ac:dyDescent="0.25">
      <c r="J186" s="46">
        <v>670</v>
      </c>
      <c r="K186" s="47" t="s">
        <v>264</v>
      </c>
    </row>
    <row r="187" spans="10:11" x14ac:dyDescent="0.25">
      <c r="J187" s="46">
        <v>671</v>
      </c>
      <c r="K187" s="47" t="s">
        <v>265</v>
      </c>
    </row>
    <row r="188" spans="10:11" x14ac:dyDescent="0.25">
      <c r="J188" s="46">
        <v>672</v>
      </c>
      <c r="K188" s="47" t="s">
        <v>266</v>
      </c>
    </row>
    <row r="189" spans="10:11" x14ac:dyDescent="0.25">
      <c r="J189" s="46">
        <v>673</v>
      </c>
      <c r="K189" s="47" t="s">
        <v>267</v>
      </c>
    </row>
    <row r="190" spans="10:11" x14ac:dyDescent="0.25">
      <c r="J190" s="46">
        <v>674</v>
      </c>
      <c r="K190" s="47" t="s">
        <v>268</v>
      </c>
    </row>
    <row r="191" spans="10:11" x14ac:dyDescent="0.25">
      <c r="J191" s="46">
        <v>675</v>
      </c>
      <c r="K191" s="47" t="s">
        <v>269</v>
      </c>
    </row>
    <row r="192" spans="10:11" x14ac:dyDescent="0.25">
      <c r="J192" s="46">
        <v>676</v>
      </c>
      <c r="K192" s="47" t="s">
        <v>270</v>
      </c>
    </row>
    <row r="193" spans="10:11" x14ac:dyDescent="0.25">
      <c r="J193" s="46">
        <v>677</v>
      </c>
      <c r="K193" s="47" t="s">
        <v>271</v>
      </c>
    </row>
    <row r="194" spans="10:11" x14ac:dyDescent="0.25">
      <c r="J194" s="46">
        <v>678</v>
      </c>
      <c r="K194" s="47" t="s">
        <v>272</v>
      </c>
    </row>
    <row r="195" spans="10:11" x14ac:dyDescent="0.25">
      <c r="J195" s="46">
        <v>679</v>
      </c>
      <c r="K195" s="47" t="s">
        <v>273</v>
      </c>
    </row>
    <row r="196" spans="10:11" x14ac:dyDescent="0.25">
      <c r="J196" s="46">
        <v>680</v>
      </c>
      <c r="K196" s="47" t="s">
        <v>274</v>
      </c>
    </row>
  </sheetData>
  <sheetProtection selectLockedCells="1"/>
  <sortState xmlns:xlrd2="http://schemas.microsoft.com/office/spreadsheetml/2017/richdata2" ref="J3:K196">
    <sortCondition ref="J3:J196"/>
  </sortState>
  <mergeCells count="3">
    <mergeCell ref="A2:B2"/>
    <mergeCell ref="J2:K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H16"/>
  <sheetViews>
    <sheetView topLeftCell="A2" zoomScale="145" zoomScaleNormal="145" workbookViewId="0">
      <selection activeCell="D9" sqref="D9"/>
    </sheetView>
  </sheetViews>
  <sheetFormatPr baseColWidth="10" defaultRowHeight="15" x14ac:dyDescent="0.25"/>
  <cols>
    <col min="1" max="1" width="1.7109375" customWidth="1"/>
    <col min="2" max="2" width="5.7109375" bestFit="1" customWidth="1"/>
    <col min="4" max="4" width="20.7109375" customWidth="1"/>
    <col min="6" max="6" width="8.85546875" customWidth="1"/>
    <col min="8" max="8" width="21.140625" customWidth="1"/>
  </cols>
  <sheetData>
    <row r="1" spans="2:8" ht="95.25" customHeight="1" thickBot="1" x14ac:dyDescent="0.3"/>
    <row r="2" spans="2:8" ht="42" customHeight="1" x14ac:dyDescent="0.25">
      <c r="B2" s="108" t="s">
        <v>301</v>
      </c>
      <c r="C2" s="109"/>
      <c r="D2" s="109"/>
      <c r="E2" s="109"/>
      <c r="F2" s="109"/>
      <c r="G2" s="109"/>
      <c r="H2" s="110"/>
    </row>
    <row r="3" spans="2:8" x14ac:dyDescent="0.25">
      <c r="B3" s="105" t="s">
        <v>37</v>
      </c>
      <c r="C3" s="106"/>
      <c r="D3" s="106"/>
      <c r="E3" s="106"/>
      <c r="F3" s="106"/>
      <c r="G3" s="106"/>
      <c r="H3" s="107"/>
    </row>
    <row r="4" spans="2:8" ht="36.7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23"/>
    </row>
    <row r="5" spans="2:8" ht="18.75" customHeight="1" thickBot="1" x14ac:dyDescent="0.3">
      <c r="B5" s="102" t="s">
        <v>62</v>
      </c>
      <c r="C5" s="103"/>
      <c r="D5" s="103"/>
      <c r="E5" s="103"/>
      <c r="F5" s="103"/>
      <c r="G5" s="103"/>
      <c r="H5" s="104"/>
    </row>
    <row r="6" spans="2:8" ht="11.25" customHeight="1" x14ac:dyDescent="0.25">
      <c r="B6" s="16"/>
      <c r="C6" s="16"/>
      <c r="D6" s="16"/>
      <c r="E6" s="16"/>
      <c r="F6" s="16"/>
      <c r="G6" s="16"/>
      <c r="H6" s="36">
        <f>H16</f>
        <v>0</v>
      </c>
    </row>
    <row r="7" spans="2:8" ht="17.25" customHeight="1" x14ac:dyDescent="0.25">
      <c r="B7" s="120" t="s">
        <v>10</v>
      </c>
      <c r="C7" s="120"/>
      <c r="D7" s="120"/>
      <c r="E7" s="120"/>
      <c r="F7" s="120"/>
      <c r="G7" s="120"/>
      <c r="H7" s="120"/>
    </row>
    <row r="8" spans="2:8" x14ac:dyDescent="0.25">
      <c r="B8" s="10" t="s">
        <v>11</v>
      </c>
      <c r="C8" s="10" t="s">
        <v>12</v>
      </c>
      <c r="D8" s="10" t="s">
        <v>13</v>
      </c>
      <c r="E8" s="10" t="s">
        <v>14</v>
      </c>
      <c r="F8" s="10" t="s">
        <v>9</v>
      </c>
      <c r="G8" s="10" t="s">
        <v>15</v>
      </c>
      <c r="H8" s="10" t="s">
        <v>16</v>
      </c>
    </row>
    <row r="9" spans="2:8" x14ac:dyDescent="0.25">
      <c r="B9" s="11">
        <v>1</v>
      </c>
      <c r="C9" s="12" t="s">
        <v>64</v>
      </c>
      <c r="D9" s="22"/>
      <c r="E9" s="13"/>
      <c r="F9" s="13"/>
      <c r="G9" s="14"/>
      <c r="H9" s="15"/>
    </row>
    <row r="10" spans="2:8" x14ac:dyDescent="0.25">
      <c r="E10" s="8"/>
      <c r="G10" s="2" t="s">
        <v>19</v>
      </c>
      <c r="H10" s="25">
        <f>SUM(H9:H9)</f>
        <v>0</v>
      </c>
    </row>
    <row r="12" spans="2:8" x14ac:dyDescent="0.25">
      <c r="B12" s="121" t="s">
        <v>20</v>
      </c>
      <c r="C12" s="121"/>
      <c r="D12" s="121"/>
      <c r="E12" s="121"/>
      <c r="F12" s="121"/>
      <c r="G12" s="121"/>
      <c r="H12" s="121"/>
    </row>
    <row r="13" spans="2:8" x14ac:dyDescent="0.25">
      <c r="B13" s="10" t="s">
        <v>11</v>
      </c>
      <c r="C13" s="10" t="s">
        <v>12</v>
      </c>
      <c r="D13" s="10" t="s">
        <v>13</v>
      </c>
      <c r="E13" s="10" t="s">
        <v>14</v>
      </c>
      <c r="F13" s="10" t="s">
        <v>9</v>
      </c>
      <c r="G13" s="10" t="s">
        <v>15</v>
      </c>
      <c r="H13" s="10" t="s">
        <v>16</v>
      </c>
    </row>
    <row r="14" spans="2:8" x14ac:dyDescent="0.25">
      <c r="G14" s="2" t="s">
        <v>19</v>
      </c>
      <c r="H14" s="24">
        <v>0</v>
      </c>
    </row>
    <row r="15" spans="2:8" x14ac:dyDescent="0.25">
      <c r="H15" s="8"/>
    </row>
    <row r="16" spans="2:8" ht="30" x14ac:dyDescent="0.25">
      <c r="G16" s="3" t="s">
        <v>24</v>
      </c>
      <c r="H16" s="26">
        <f>H14+H10</f>
        <v>0</v>
      </c>
    </row>
  </sheetData>
  <sheetProtection algorithmName="SHA-512" hashValue="Z5l/VqZKEwk+EPg6+NuTcywt2hVU5jj6bg9QTR0btcacO5M6xpckCOgFurXxpdoXsr2Sq8OeWjcqRSlH/6NPvA==" saltValue="aVNmQCVUqpEWA5oHUZNmNw==" spinCount="100000" sheet="1" objects="1" scenarios="1" selectLockedCells="1"/>
  <mergeCells count="6">
    <mergeCell ref="B7:H7"/>
    <mergeCell ref="B12:H12"/>
    <mergeCell ref="B2:H2"/>
    <mergeCell ref="B3:H3"/>
    <mergeCell ref="B4:H4"/>
    <mergeCell ref="B5:H5"/>
  </mergeCells>
  <dataValidations count="5">
    <dataValidation type="date" operator="greaterThan" allowBlank="1" showErrorMessage="1" errorTitle="Error" error="La fecha debe ser posterior a 01/01/1970" sqref="G9" xr:uid="{00000000-0002-0000-0100-000000000000}">
      <formula1>25569</formula1>
    </dataValidation>
    <dataValidation type="whole" operator="greaterThan" allowBlank="1" showInputMessage="1" showErrorMessage="1" errorTitle="Error" error="Solo admite números." promptTitle="Dato númerico" prompt="Solo admite números." sqref="E9" xr:uid="{00000000-0002-0000-0100-000001000000}">
      <formula1>0</formula1>
    </dataValidation>
    <dataValidation type="whole" operator="greaterThan" allowBlank="1" showErrorMessage="1" errorTitle="Error" error="Solo admite números. Año en cuatro dígitos" sqref="F9" xr:uid="{00000000-0002-0000-0100-000002000000}">
      <formula1>1970</formula1>
    </dataValidation>
    <dataValidation type="decimal" operator="greaterThan" allowBlank="1" showErrorMessage="1" errorTitle="Error" error="Verifique el monto ingresado" sqref="H9" xr:uid="{00000000-0002-0000-0100-000003000000}">
      <formula1>1</formula1>
    </dataValidation>
    <dataValidation type="list" allowBlank="1" showInputMessage="1" showErrorMessage="1" sqref="D9" xr:uid="{00000000-0002-0000-0100-000004000000}">
      <formula1>instrumentos</formula1>
    </dataValidation>
  </dataValidation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3" r:id="rId4" name="cmdEditar">
          <controlPr locked="0" defaultSize="0" print="0" autoLine="0" autoPict="0" r:id="rId5">
            <anchor>
              <from>
                <xdr:col>8</xdr:col>
                <xdr:colOff>628650</xdr:colOff>
                <xdr:row>10</xdr:row>
                <xdr:rowOff>133350</xdr:rowOff>
              </from>
              <to>
                <xdr:col>10</xdr:col>
                <xdr:colOff>76200</xdr:colOff>
                <xdr:row>12</xdr:row>
                <xdr:rowOff>76200</xdr:rowOff>
              </to>
            </anchor>
          </controlPr>
        </control>
      </mc:Choice>
      <mc:Fallback>
        <control shapeId="2053" r:id="rId4" name="cmdEditar"/>
      </mc:Fallback>
    </mc:AlternateContent>
    <mc:AlternateContent xmlns:mc="http://schemas.openxmlformats.org/markup-compatibility/2006">
      <mc:Choice Requires="x14">
        <control shapeId="2052" r:id="rId6" name="btn_eliminarInstrumento">
          <controlPr locked="0" defaultSize="0" print="0" autoLine="0" autoPict="0" r:id="rId7">
            <anchor>
              <from>
                <xdr:col>8</xdr:col>
                <xdr:colOff>628650</xdr:colOff>
                <xdr:row>12</xdr:row>
                <xdr:rowOff>161925</xdr:rowOff>
              </from>
              <to>
                <xdr:col>10</xdr:col>
                <xdr:colOff>76200</xdr:colOff>
                <xdr:row>14</xdr:row>
                <xdr:rowOff>104775</xdr:rowOff>
              </to>
            </anchor>
          </controlPr>
        </control>
      </mc:Choice>
      <mc:Fallback>
        <control shapeId="2052" r:id="rId6" name="btn_eliminarInstrumento"/>
      </mc:Fallback>
    </mc:AlternateContent>
    <mc:AlternateContent xmlns:mc="http://schemas.openxmlformats.org/markup-compatibility/2006">
      <mc:Choice Requires="x14">
        <control shapeId="2051" r:id="rId8" name="btn_agregarInstrumento">
          <controlPr locked="0" defaultSize="0" print="0" autoLine="0" autoPict="0" r:id="rId9">
            <anchor>
              <from>
                <xdr:col>8</xdr:col>
                <xdr:colOff>638175</xdr:colOff>
                <xdr:row>8</xdr:row>
                <xdr:rowOff>85725</xdr:rowOff>
              </from>
              <to>
                <xdr:col>10</xdr:col>
                <xdr:colOff>95250</xdr:colOff>
                <xdr:row>10</xdr:row>
                <xdr:rowOff>38100</xdr:rowOff>
              </to>
            </anchor>
          </controlPr>
        </control>
      </mc:Choice>
      <mc:Fallback>
        <control shapeId="2051" r:id="rId8" name="btn_agregarInstrumento"/>
      </mc:Fallback>
    </mc:AlternateContent>
    <mc:AlternateContent xmlns:mc="http://schemas.openxmlformats.org/markup-compatibility/2006">
      <mc:Choice Requires="x14">
        <control shapeId="2049" r:id="rId10" name="Group Box 1">
          <controlPr defaultSize="0" print="0" autoFill="0" autoPict="0">
            <anchor>
              <from>
                <xdr:col>8</xdr:col>
                <xdr:colOff>409575</xdr:colOff>
                <xdr:row>7</xdr:row>
                <xdr:rowOff>66675</xdr:rowOff>
              </from>
              <to>
                <xdr:col>10</xdr:col>
                <xdr:colOff>304800</xdr:colOff>
                <xdr:row>15</xdr:row>
                <xdr:rowOff>28575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AR7"/>
  <sheetViews>
    <sheetView zoomScale="145" zoomScaleNormal="145" workbookViewId="0">
      <selection activeCell="B7" sqref="B7"/>
    </sheetView>
  </sheetViews>
  <sheetFormatPr baseColWidth="10" defaultRowHeight="15" x14ac:dyDescent="0.25"/>
  <cols>
    <col min="1" max="1" width="1.140625" customWidth="1"/>
    <col min="2" max="2" width="6.42578125" customWidth="1"/>
    <col min="3" max="26" width="2.5703125" customWidth="1"/>
    <col min="27" max="35" width="2.28515625" customWidth="1"/>
    <col min="36" max="37" width="2.5703125" customWidth="1"/>
    <col min="38" max="38" width="5.140625" customWidth="1"/>
  </cols>
  <sheetData>
    <row r="1" spans="2:44" ht="60" customHeight="1" thickBot="1" x14ac:dyDescent="0.3">
      <c r="B1" s="17">
        <v>0</v>
      </c>
      <c r="AR1" s="17"/>
    </row>
    <row r="2" spans="2:44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10"/>
    </row>
    <row r="3" spans="2:44" x14ac:dyDescent="0.25">
      <c r="B3" s="105" t="s">
        <v>37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7"/>
    </row>
    <row r="4" spans="2:44" ht="34.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23"/>
    </row>
    <row r="5" spans="2:44" ht="18.75" customHeight="1" thickBot="1" x14ac:dyDescent="0.3">
      <c r="B5" s="102" t="s">
        <v>63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4"/>
    </row>
    <row r="7" spans="2:44" x14ac:dyDescent="0.25">
      <c r="B7" s="49" t="s">
        <v>11</v>
      </c>
      <c r="C7" s="124" t="s">
        <v>25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</row>
  </sheetData>
  <sheetProtection algorithmName="SHA-512" hashValue="qwHxRXYJtF7bjZ0bMPSNEJo6rPbSUFvlGZm4WCeS7m1z1wjq7niTtEUgzMp8ZGHhFv/BXcPi2srb8cUj2ZDDXw==" saltValue="8Hqv+67H2mOwzOMWnSyJFA==" spinCount="100000" sheet="1" objects="1" scenarios="1" selectLockedCells="1"/>
  <mergeCells count="5">
    <mergeCell ref="C7:AI7"/>
    <mergeCell ref="B2:AI2"/>
    <mergeCell ref="B3:AI3"/>
    <mergeCell ref="B4:AI4"/>
    <mergeCell ref="B5:AI5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8" r:id="rId4" name="cmdEditar">
          <controlPr locked="0" defaultSize="0" print="0" autoLine="0" r:id="rId5">
            <anchor>
              <from>
                <xdr:col>6</xdr:col>
                <xdr:colOff>85725</xdr:colOff>
                <xdr:row>0</xdr:row>
                <xdr:rowOff>266700</xdr:rowOff>
              </from>
              <to>
                <xdr:col>11</xdr:col>
                <xdr:colOff>85725</xdr:colOff>
                <xdr:row>0</xdr:row>
                <xdr:rowOff>552450</xdr:rowOff>
              </to>
            </anchor>
          </controlPr>
        </control>
      </mc:Choice>
      <mc:Fallback>
        <control shapeId="3078" r:id="rId4" name="cmdEditar"/>
      </mc:Fallback>
    </mc:AlternateContent>
    <mc:AlternateContent xmlns:mc="http://schemas.openxmlformats.org/markup-compatibility/2006">
      <mc:Choice Requires="x14">
        <control shapeId="3077" r:id="rId6" name="cmdEliminar">
          <controlPr locked="0" defaultSize="0" print="0" autoLine="0" autoPict="0" r:id="rId7">
            <anchor>
              <from>
                <xdr:col>12</xdr:col>
                <xdr:colOff>9525</xdr:colOff>
                <xdr:row>0</xdr:row>
                <xdr:rowOff>266700</xdr:rowOff>
              </from>
              <to>
                <xdr:col>16</xdr:col>
                <xdr:colOff>161925</xdr:colOff>
                <xdr:row>0</xdr:row>
                <xdr:rowOff>552450</xdr:rowOff>
              </to>
            </anchor>
          </controlPr>
        </control>
      </mc:Choice>
      <mc:Fallback>
        <control shapeId="3077" r:id="rId6" name="cmdEliminar"/>
      </mc:Fallback>
    </mc:AlternateContent>
    <mc:AlternateContent xmlns:mc="http://schemas.openxmlformats.org/markup-compatibility/2006">
      <mc:Choice Requires="x14">
        <control shapeId="3076" r:id="rId8" name="cmdAgregar">
          <controlPr locked="0" defaultSize="0" print="0" autoLine="0" r:id="rId9">
            <anchor>
              <from>
                <xdr:col>1</xdr:col>
                <xdr:colOff>190500</xdr:colOff>
                <xdr:row>0</xdr:row>
                <xdr:rowOff>266700</xdr:rowOff>
              </from>
              <to>
                <xdr:col>6</xdr:col>
                <xdr:colOff>9525</xdr:colOff>
                <xdr:row>0</xdr:row>
                <xdr:rowOff>552450</xdr:rowOff>
              </to>
            </anchor>
          </controlPr>
        </control>
      </mc:Choice>
      <mc:Fallback>
        <control shapeId="3076" r:id="rId8" name="cmdAgregar"/>
      </mc:Fallback>
    </mc:AlternateContent>
    <mc:AlternateContent xmlns:mc="http://schemas.openxmlformats.org/markup-compatibility/2006">
      <mc:Choice Requires="x14">
        <control shapeId="3075" r:id="rId10" name="Group Box 3">
          <controlPr defaultSize="0" print="0" autoFill="0" autoPict="0">
            <anchor moveWithCells="1">
              <from>
                <xdr:col>1</xdr:col>
                <xdr:colOff>0</xdr:colOff>
                <xdr:row>0</xdr:row>
                <xdr:rowOff>104775</xdr:rowOff>
              </from>
              <to>
                <xdr:col>17</xdr:col>
                <xdr:colOff>19050</xdr:colOff>
                <xdr:row>0</xdr:row>
                <xdr:rowOff>647700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4" tint="0.79998168889431442"/>
  </sheetPr>
  <dimension ref="B1:AQ10"/>
  <sheetViews>
    <sheetView zoomScale="115" zoomScaleNormal="115" workbookViewId="0">
      <selection activeCell="B8" sqref="B8"/>
    </sheetView>
  </sheetViews>
  <sheetFormatPr baseColWidth="10" defaultRowHeight="15" x14ac:dyDescent="0.25"/>
  <cols>
    <col min="1" max="1" width="4.85546875" customWidth="1"/>
    <col min="2" max="2" width="8.28515625" customWidth="1"/>
    <col min="3" max="3" width="54.140625" customWidth="1"/>
    <col min="4" max="4" width="13.140625" customWidth="1"/>
    <col min="5" max="5" width="18.5703125" customWidth="1"/>
  </cols>
  <sheetData>
    <row r="1" spans="2:43" ht="74.25" customHeight="1" thickBot="1" x14ac:dyDescent="0.3">
      <c r="AQ1" s="17">
        <v>0</v>
      </c>
    </row>
    <row r="2" spans="2:43" ht="42" customHeight="1" x14ac:dyDescent="0.25">
      <c r="B2" s="108" t="s">
        <v>301</v>
      </c>
      <c r="C2" s="109"/>
      <c r="D2" s="109"/>
      <c r="E2" s="11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2:43" x14ac:dyDescent="0.25">
      <c r="B3" s="105" t="s">
        <v>37</v>
      </c>
      <c r="C3" s="106"/>
      <c r="D3" s="106"/>
      <c r="E3" s="10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2:43" ht="36.7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23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2:43" ht="18.75" customHeight="1" thickBot="1" x14ac:dyDescent="0.3">
      <c r="B5" s="102" t="s">
        <v>352</v>
      </c>
      <c r="C5" s="103"/>
      <c r="D5" s="103"/>
      <c r="E5" s="10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2:43" x14ac:dyDescent="0.25">
      <c r="E6" s="31">
        <f>E9</f>
        <v>0</v>
      </c>
    </row>
    <row r="7" spans="2:43" x14ac:dyDescent="0.25">
      <c r="B7" s="121" t="s">
        <v>294</v>
      </c>
      <c r="C7" s="121"/>
      <c r="D7" s="121"/>
      <c r="E7" s="121"/>
    </row>
    <row r="8" spans="2:43" ht="19.5" customHeight="1" x14ac:dyDescent="0.25">
      <c r="B8" s="50" t="s">
        <v>11</v>
      </c>
      <c r="C8" s="50" t="s">
        <v>26</v>
      </c>
      <c r="D8" s="10" t="s">
        <v>15</v>
      </c>
      <c r="E8" s="10" t="s">
        <v>16</v>
      </c>
    </row>
    <row r="9" spans="2:43" x14ac:dyDescent="0.25">
      <c r="D9" s="32" t="s">
        <v>19</v>
      </c>
      <c r="E9" s="39">
        <v>0</v>
      </c>
    </row>
    <row r="10" spans="2:43" x14ac:dyDescent="0.25">
      <c r="E10" s="23"/>
    </row>
  </sheetData>
  <sheetProtection algorithmName="SHA-512" hashValue="iqB/hI5aT5pI225cfhoVLVk+FKFIqi00VNE6BRwYllM7VJmRGa1/ZdTXlPYjMKIkhPxuptII29WfzTQbK4UAwg==" saltValue="fCBMGTm8aB3G/qljZCSeWw==" spinCount="100000" sheet="1" objects="1" scenarios="1" selectLockedCells="1"/>
  <mergeCells count="5">
    <mergeCell ref="B7:E7"/>
    <mergeCell ref="B2:E2"/>
    <mergeCell ref="B3:E3"/>
    <mergeCell ref="B4:E4"/>
    <mergeCell ref="B5:E5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1" r:id="rId4" name="btn_EditarAmpliacion">
          <controlPr locked="0" defaultSize="0" print="0" autoLine="0" r:id="rId5">
            <anchor>
              <from>
                <xdr:col>2</xdr:col>
                <xdr:colOff>638175</xdr:colOff>
                <xdr:row>0</xdr:row>
                <xdr:rowOff>476250</xdr:rowOff>
              </from>
              <to>
                <xdr:col>2</xdr:col>
                <xdr:colOff>1571625</xdr:colOff>
                <xdr:row>0</xdr:row>
                <xdr:rowOff>762000</xdr:rowOff>
              </to>
            </anchor>
          </controlPr>
        </control>
      </mc:Choice>
      <mc:Fallback>
        <control shapeId="4101" r:id="rId4" name="btn_EditarAmpliacion"/>
      </mc:Fallback>
    </mc:AlternateContent>
    <mc:AlternateContent xmlns:mc="http://schemas.openxmlformats.org/markup-compatibility/2006">
      <mc:Choice Requires="x14">
        <control shapeId="4099" r:id="rId6" name="cmdEliminarOperacion">
          <controlPr locked="0" defaultSize="0" print="0" autoLine="0" r:id="rId7">
            <anchor>
              <from>
                <xdr:col>2</xdr:col>
                <xdr:colOff>1828800</xdr:colOff>
                <xdr:row>0</xdr:row>
                <xdr:rowOff>476250</xdr:rowOff>
              </from>
              <to>
                <xdr:col>2</xdr:col>
                <xdr:colOff>2762250</xdr:colOff>
                <xdr:row>0</xdr:row>
                <xdr:rowOff>762000</xdr:rowOff>
              </to>
            </anchor>
          </controlPr>
        </control>
      </mc:Choice>
      <mc:Fallback>
        <control shapeId="4099" r:id="rId6" name="cmdEliminarOperacion"/>
      </mc:Fallback>
    </mc:AlternateContent>
    <mc:AlternateContent xmlns:mc="http://schemas.openxmlformats.org/markup-compatibility/2006">
      <mc:Choice Requires="x14">
        <control shapeId="4098" r:id="rId8" name="cmdAgregarOperacion">
          <controlPr locked="0" defaultSize="0" print="0" autoLine="0" r:id="rId9">
            <anchor>
              <from>
                <xdr:col>1</xdr:col>
                <xdr:colOff>76200</xdr:colOff>
                <xdr:row>0</xdr:row>
                <xdr:rowOff>476250</xdr:rowOff>
              </from>
              <to>
                <xdr:col>2</xdr:col>
                <xdr:colOff>457200</xdr:colOff>
                <xdr:row>0</xdr:row>
                <xdr:rowOff>762000</xdr:rowOff>
              </to>
            </anchor>
          </controlPr>
        </control>
      </mc:Choice>
      <mc:Fallback>
        <control shapeId="4098" r:id="rId8" name="cmdAgregarOperacion"/>
      </mc:Fallback>
    </mc:AlternateContent>
    <mc:AlternateContent xmlns:mc="http://schemas.openxmlformats.org/markup-compatibility/2006">
      <mc:Choice Requires="x14">
        <control shapeId="4100" r:id="rId10" name="Group Box 4">
          <controlPr defaultSize="0" print="0" autoFill="0" autoPict="0">
            <anchor moveWithCells="1">
              <from>
                <xdr:col>0</xdr:col>
                <xdr:colOff>323850</xdr:colOff>
                <xdr:row>0</xdr:row>
                <xdr:rowOff>304800</xdr:rowOff>
              </from>
              <to>
                <xdr:col>2</xdr:col>
                <xdr:colOff>2924175</xdr:colOff>
                <xdr:row>0</xdr:row>
                <xdr:rowOff>885825</xdr:rowOff>
              </to>
            </anchor>
          </controlPr>
        </control>
      </mc:Choice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4" tint="0.79998168889431442"/>
  </sheetPr>
  <dimension ref="B1:AS9"/>
  <sheetViews>
    <sheetView zoomScale="145" zoomScaleNormal="145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6.85546875" customWidth="1"/>
    <col min="3" max="3" width="10.42578125" customWidth="1"/>
    <col min="4" max="4" width="12.42578125" bestFit="1" customWidth="1"/>
    <col min="5" max="5" width="11.140625" customWidth="1"/>
    <col min="6" max="6" width="22.7109375" customWidth="1"/>
    <col min="7" max="7" width="22.5703125" customWidth="1"/>
  </cols>
  <sheetData>
    <row r="1" spans="2:45" ht="68.25" customHeight="1" thickBot="1" x14ac:dyDescent="0.3">
      <c r="AS1" s="17">
        <v>0</v>
      </c>
    </row>
    <row r="2" spans="2:45" ht="42" customHeight="1" x14ac:dyDescent="0.25">
      <c r="B2" s="108" t="s">
        <v>301</v>
      </c>
      <c r="C2" s="109"/>
      <c r="D2" s="109"/>
      <c r="E2" s="109"/>
      <c r="F2" s="109"/>
      <c r="G2" s="11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2:45" x14ac:dyDescent="0.25">
      <c r="B3" s="105" t="s">
        <v>37</v>
      </c>
      <c r="C3" s="106"/>
      <c r="D3" s="106"/>
      <c r="E3" s="106"/>
      <c r="F3" s="106"/>
      <c r="G3" s="10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2:45" ht="38.2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23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2:45" ht="18.75" customHeight="1" thickBot="1" x14ac:dyDescent="0.3">
      <c r="B5" s="102" t="s">
        <v>67</v>
      </c>
      <c r="C5" s="103"/>
      <c r="D5" s="103"/>
      <c r="E5" s="103"/>
      <c r="F5" s="103"/>
      <c r="G5" s="10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2:45" x14ac:dyDescent="0.25">
      <c r="G6" s="31">
        <f>G9</f>
        <v>0</v>
      </c>
    </row>
    <row r="7" spans="2:45" ht="15" customHeight="1" x14ac:dyDescent="0.25">
      <c r="B7" s="125" t="s">
        <v>27</v>
      </c>
      <c r="C7" s="125"/>
      <c r="D7" s="125"/>
      <c r="E7" s="125"/>
      <c r="F7" s="125"/>
      <c r="G7" s="125"/>
    </row>
    <row r="8" spans="2:45" ht="25.5" x14ac:dyDescent="0.25">
      <c r="B8" s="95" t="s">
        <v>11</v>
      </c>
      <c r="C8" s="95" t="s">
        <v>15</v>
      </c>
      <c r="D8" s="95" t="s">
        <v>65</v>
      </c>
      <c r="E8" s="95" t="s">
        <v>304</v>
      </c>
      <c r="F8" s="95" t="s">
        <v>66</v>
      </c>
      <c r="G8" s="95" t="s">
        <v>35</v>
      </c>
    </row>
    <row r="9" spans="2:45" ht="15.75" thickBot="1" x14ac:dyDescent="0.3">
      <c r="B9" s="27"/>
      <c r="C9" s="27"/>
      <c r="D9" s="27"/>
      <c r="E9" s="27"/>
      <c r="F9" s="33" t="s">
        <v>36</v>
      </c>
      <c r="G9" s="44">
        <v>0</v>
      </c>
    </row>
  </sheetData>
  <sheetProtection algorithmName="SHA-512" hashValue="uXCYj1Ek9rsQv0eK7QFPiTAmxZjJAiLNS54JRRzYN3aGdqBWRmHtwLaAMHVF1eJF+FuIY7wyYlA94znjVotgnA==" saltValue="REWRlpvPPWWlT65gG+CpDQ==" spinCount="100000" sheet="1" objects="1" scenarios="1" selectLockedCells="1"/>
  <mergeCells count="5">
    <mergeCell ref="B7:G7"/>
    <mergeCell ref="B2:G2"/>
    <mergeCell ref="B3:G3"/>
    <mergeCell ref="B4:G4"/>
    <mergeCell ref="B5:G5"/>
  </mergeCells>
  <pageMargins left="0.25" right="0.25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5125" r:id="rId4" name="btn_EditarRemesas">
          <controlPr locked="0" defaultSize="0" print="0" autoLine="0" r:id="rId5">
            <anchor>
              <from>
                <xdr:col>3</xdr:col>
                <xdr:colOff>0</xdr:colOff>
                <xdr:row>0</xdr:row>
                <xdr:rowOff>342900</xdr:rowOff>
              </from>
              <to>
                <xdr:col>3</xdr:col>
                <xdr:colOff>819150</xdr:colOff>
                <xdr:row>0</xdr:row>
                <xdr:rowOff>628650</xdr:rowOff>
              </to>
            </anchor>
          </controlPr>
        </control>
      </mc:Choice>
      <mc:Fallback>
        <control shapeId="5125" r:id="rId4" name="btn_EditarRemesas"/>
      </mc:Fallback>
    </mc:AlternateContent>
    <mc:AlternateContent xmlns:mc="http://schemas.openxmlformats.org/markup-compatibility/2006">
      <mc:Choice Requires="x14">
        <control shapeId="5123" r:id="rId6" name="cmdAgregarRemesas">
          <controlPr locked="0" defaultSize="0" print="0" autoLine="0" r:id="rId7">
            <anchor>
              <from>
                <xdr:col>1</xdr:col>
                <xdr:colOff>114300</xdr:colOff>
                <xdr:row>0</xdr:row>
                <xdr:rowOff>342900</xdr:rowOff>
              </from>
              <to>
                <xdr:col>2</xdr:col>
                <xdr:colOff>590550</xdr:colOff>
                <xdr:row>0</xdr:row>
                <xdr:rowOff>628650</xdr:rowOff>
              </to>
            </anchor>
          </controlPr>
        </control>
      </mc:Choice>
      <mc:Fallback>
        <control shapeId="5123" r:id="rId6" name="cmdAgregarRemesas"/>
      </mc:Fallback>
    </mc:AlternateContent>
    <mc:AlternateContent xmlns:mc="http://schemas.openxmlformats.org/markup-compatibility/2006">
      <mc:Choice Requires="x14">
        <control shapeId="5124" r:id="rId8" name="cmdEliminarRemesas">
          <controlPr locked="0" defaultSize="0" print="0" autoLine="0" autoPict="0" r:id="rId9">
            <anchor>
              <from>
                <xdr:col>4</xdr:col>
                <xdr:colOff>85725</xdr:colOff>
                <xdr:row>0</xdr:row>
                <xdr:rowOff>342900</xdr:rowOff>
              </from>
              <to>
                <xdr:col>5</xdr:col>
                <xdr:colOff>190500</xdr:colOff>
                <xdr:row>0</xdr:row>
                <xdr:rowOff>628650</xdr:rowOff>
              </to>
            </anchor>
          </controlPr>
        </control>
      </mc:Choice>
      <mc:Fallback>
        <control shapeId="5124" r:id="rId8" name="cmdEliminarRemesas"/>
      </mc:Fallback>
    </mc:AlternateContent>
    <mc:AlternateContent xmlns:mc="http://schemas.openxmlformats.org/markup-compatibility/2006">
      <mc:Choice Requires="x14">
        <control shapeId="5122" r:id="rId10" name="Group Box 2">
          <controlPr defaultSize="0" print="0" autoFill="0" autoPict="0">
            <anchor moveWithCells="1">
              <from>
                <xdr:col>0</xdr:col>
                <xdr:colOff>276225</xdr:colOff>
                <xdr:row>0</xdr:row>
                <xdr:rowOff>152400</xdr:rowOff>
              </from>
              <to>
                <xdr:col>5</xdr:col>
                <xdr:colOff>257175</xdr:colOff>
                <xdr:row>0</xdr:row>
                <xdr:rowOff>704850</xdr:rowOff>
              </to>
            </anchor>
          </controlPr>
        </control>
      </mc:Choice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4" tint="0.79998168889431442"/>
  </sheetPr>
  <dimension ref="B1:AS9"/>
  <sheetViews>
    <sheetView zoomScale="160" zoomScaleNormal="160" workbookViewId="0">
      <selection activeCell="B1" sqref="B1"/>
    </sheetView>
  </sheetViews>
  <sheetFormatPr baseColWidth="10" defaultRowHeight="15" x14ac:dyDescent="0.25"/>
  <cols>
    <col min="1" max="1" width="1.5703125" customWidth="1"/>
    <col min="2" max="2" width="6.7109375" customWidth="1"/>
    <col min="3" max="3" width="9.28515625" customWidth="1"/>
    <col min="4" max="4" width="13.5703125" bestFit="1" customWidth="1"/>
    <col min="5" max="5" width="17.28515625" customWidth="1"/>
    <col min="6" max="8" width="10.28515625" customWidth="1"/>
    <col min="9" max="9" width="19.140625" customWidth="1"/>
  </cols>
  <sheetData>
    <row r="1" spans="2:45" ht="60" customHeight="1" thickBot="1" x14ac:dyDescent="0.3">
      <c r="AS1" s="17">
        <v>0</v>
      </c>
    </row>
    <row r="2" spans="2:45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1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2:45" x14ac:dyDescent="0.25">
      <c r="B3" s="105" t="s">
        <v>37</v>
      </c>
      <c r="C3" s="106"/>
      <c r="D3" s="106"/>
      <c r="E3" s="106"/>
      <c r="F3" s="106"/>
      <c r="G3" s="106"/>
      <c r="H3" s="106"/>
      <c r="I3" s="10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2:45" ht="37.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23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2:45" ht="18.75" customHeight="1" thickBot="1" x14ac:dyDescent="0.3">
      <c r="B5" s="102" t="s">
        <v>69</v>
      </c>
      <c r="C5" s="103"/>
      <c r="D5" s="103"/>
      <c r="E5" s="103"/>
      <c r="F5" s="103"/>
      <c r="G5" s="103"/>
      <c r="H5" s="103"/>
      <c r="I5" s="104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2:45" x14ac:dyDescent="0.25">
      <c r="I6" s="31">
        <f>I9</f>
        <v>0</v>
      </c>
    </row>
    <row r="7" spans="2:45" x14ac:dyDescent="0.25">
      <c r="B7" s="127" t="s">
        <v>28</v>
      </c>
      <c r="C7" s="127"/>
      <c r="D7" s="127"/>
      <c r="E7" s="127"/>
      <c r="F7" s="127"/>
      <c r="G7" s="127"/>
      <c r="H7" s="127"/>
      <c r="I7" s="127"/>
    </row>
    <row r="8" spans="2:45" ht="33" customHeight="1" x14ac:dyDescent="0.25">
      <c r="B8" s="40" t="s">
        <v>11</v>
      </c>
      <c r="C8" s="40" t="s">
        <v>29</v>
      </c>
      <c r="D8" s="40" t="s">
        <v>68</v>
      </c>
      <c r="E8" s="40" t="s">
        <v>30</v>
      </c>
      <c r="F8" s="40" t="s">
        <v>298</v>
      </c>
      <c r="G8" s="40" t="s">
        <v>299</v>
      </c>
      <c r="H8" s="40" t="s">
        <v>300</v>
      </c>
      <c r="I8" s="40" t="s">
        <v>35</v>
      </c>
    </row>
    <row r="9" spans="2:45" x14ac:dyDescent="0.25">
      <c r="C9" s="126" t="s">
        <v>31</v>
      </c>
      <c r="D9" s="126"/>
      <c r="E9" s="126"/>
      <c r="F9" s="126"/>
      <c r="G9" s="126"/>
      <c r="H9" s="126"/>
      <c r="I9" s="43">
        <v>0</v>
      </c>
    </row>
  </sheetData>
  <sheetProtection algorithmName="SHA-512" hashValue="HYJnbpK6e+TweHrFyGBmXFxM6cA3extPUnzyYsZEK7zVJPHZm/zUPx8zhWLtqUmGZ+NAeSQJyqrwidkCPayTfQ==" saltValue="T0G6z36HKd/e32/3+g1aaA==" spinCount="100000" sheet="1" objects="1" scenarios="1" selectLockedCells="1"/>
  <mergeCells count="6">
    <mergeCell ref="C9:H9"/>
    <mergeCell ref="B7:I7"/>
    <mergeCell ref="B2:I2"/>
    <mergeCell ref="B3:I3"/>
    <mergeCell ref="B4:I4"/>
    <mergeCell ref="B5:I5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53" r:id="rId4" name="btn_EditarRENADM">
          <controlPr locked="0" defaultSize="0" print="0" autoLine="0" r:id="rId5">
            <anchor>
              <from>
                <xdr:col>3</xdr:col>
                <xdr:colOff>66675</xdr:colOff>
                <xdr:row>0</xdr:row>
                <xdr:rowOff>276225</xdr:rowOff>
              </from>
              <to>
                <xdr:col>3</xdr:col>
                <xdr:colOff>895350</xdr:colOff>
                <xdr:row>0</xdr:row>
                <xdr:rowOff>561975</xdr:rowOff>
              </to>
            </anchor>
          </controlPr>
        </control>
      </mc:Choice>
      <mc:Fallback>
        <control shapeId="6153" r:id="rId4" name="btn_EditarRENADM"/>
      </mc:Fallback>
    </mc:AlternateContent>
    <mc:AlternateContent xmlns:mc="http://schemas.openxmlformats.org/markup-compatibility/2006">
      <mc:Choice Requires="x14">
        <control shapeId="6151" r:id="rId6" name="cmdAgregarRENADM">
          <controlPr locked="0" defaultSize="0" print="0" autoLine="0" r:id="rId7">
            <anchor>
              <from>
                <xdr:col>1</xdr:col>
                <xdr:colOff>104775</xdr:colOff>
                <xdr:row>0</xdr:row>
                <xdr:rowOff>276225</xdr:rowOff>
              </from>
              <to>
                <xdr:col>2</xdr:col>
                <xdr:colOff>600075</xdr:colOff>
                <xdr:row>0</xdr:row>
                <xdr:rowOff>561975</xdr:rowOff>
              </to>
            </anchor>
          </controlPr>
        </control>
      </mc:Choice>
      <mc:Fallback>
        <control shapeId="6151" r:id="rId6" name="cmdAgregarRENADM"/>
      </mc:Fallback>
    </mc:AlternateContent>
    <mc:AlternateContent xmlns:mc="http://schemas.openxmlformats.org/markup-compatibility/2006">
      <mc:Choice Requires="x14">
        <control shapeId="6152" r:id="rId8" name="cmdEliminarRENADM">
          <controlPr locked="0" defaultSize="0" print="0" autoLine="0" autoPict="0" r:id="rId9">
            <anchor>
              <from>
                <xdr:col>4</xdr:col>
                <xdr:colOff>104775</xdr:colOff>
                <xdr:row>0</xdr:row>
                <xdr:rowOff>276225</xdr:rowOff>
              </from>
              <to>
                <xdr:col>4</xdr:col>
                <xdr:colOff>933450</xdr:colOff>
                <xdr:row>0</xdr:row>
                <xdr:rowOff>561975</xdr:rowOff>
              </to>
            </anchor>
          </controlPr>
        </control>
      </mc:Choice>
      <mc:Fallback>
        <control shapeId="6152" r:id="rId8" name="cmdEliminarRENADM"/>
      </mc:Fallback>
    </mc:AlternateContent>
    <mc:AlternateContent xmlns:mc="http://schemas.openxmlformats.org/markup-compatibility/2006">
      <mc:Choice Requires="x14">
        <control shapeId="6150" r:id="rId10" name="Group Box 6">
          <controlPr defaultSize="0" print="0" autoFill="0" autoPict="0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5</xdr:col>
                <xdr:colOff>0</xdr:colOff>
                <xdr:row>0</xdr:row>
                <xdr:rowOff>685800</xdr:rowOff>
              </to>
            </anchor>
          </controlPr>
        </control>
      </mc:Choice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theme="4" tint="0.79998168889431442"/>
  </sheetPr>
  <dimension ref="B1:AR101"/>
  <sheetViews>
    <sheetView zoomScale="145" zoomScaleNormal="145" workbookViewId="0">
      <selection activeCell="B7" sqref="B7:AM7"/>
    </sheetView>
  </sheetViews>
  <sheetFormatPr baseColWidth="10" defaultRowHeight="15" x14ac:dyDescent="0.25"/>
  <cols>
    <col min="1" max="1" width="1.7109375" customWidth="1"/>
    <col min="2" max="2" width="6.42578125" customWidth="1"/>
    <col min="3" max="3" width="2.42578125" customWidth="1"/>
    <col min="4" max="4" width="2.7109375" customWidth="1"/>
    <col min="5" max="40" width="2.42578125" customWidth="1"/>
  </cols>
  <sheetData>
    <row r="1" spans="2:44" ht="66.75" customHeight="1" thickBot="1" x14ac:dyDescent="0.3">
      <c r="B1" s="17">
        <v>0</v>
      </c>
      <c r="AG1">
        <v>0</v>
      </c>
      <c r="AR1" s="17"/>
    </row>
    <row r="2" spans="2:44" ht="39.75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10"/>
    </row>
    <row r="3" spans="2:44" x14ac:dyDescent="0.25">
      <c r="B3" s="105" t="s">
        <v>37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</row>
    <row r="4" spans="2:44" ht="32.2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23"/>
    </row>
    <row r="5" spans="2:44" ht="15.75" customHeight="1" thickBot="1" x14ac:dyDescent="0.3">
      <c r="B5" s="102" t="s">
        <v>70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4"/>
    </row>
    <row r="6" spans="2:44" x14ac:dyDescent="0.25">
      <c r="AG6" s="23">
        <v>0</v>
      </c>
    </row>
    <row r="7" spans="2:44" ht="15" customHeight="1" x14ac:dyDescent="0.25">
      <c r="B7" s="40" t="s">
        <v>11</v>
      </c>
      <c r="C7" s="124" t="s">
        <v>71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</row>
    <row r="8" spans="2:44" x14ac:dyDescent="0.25">
      <c r="P8" s="128" t="s">
        <v>302</v>
      </c>
      <c r="Q8" s="128"/>
      <c r="R8" s="128"/>
      <c r="S8" s="128"/>
      <c r="T8" s="128"/>
      <c r="U8" s="128"/>
      <c r="V8" s="129">
        <v>0</v>
      </c>
      <c r="W8" s="129"/>
      <c r="X8" s="129"/>
      <c r="Y8" s="129"/>
      <c r="Z8" s="129"/>
      <c r="AA8" s="129"/>
      <c r="AB8" s="128" t="s">
        <v>303</v>
      </c>
      <c r="AC8" s="128"/>
      <c r="AD8" s="128"/>
      <c r="AE8" s="128"/>
      <c r="AF8" s="128"/>
      <c r="AG8" s="130">
        <v>0</v>
      </c>
      <c r="AH8" s="130"/>
      <c r="AI8" s="130"/>
      <c r="AJ8" s="130"/>
      <c r="AK8" s="130"/>
      <c r="AL8" s="130"/>
      <c r="AM8" s="130"/>
    </row>
    <row r="101" spans="22:33" x14ac:dyDescent="0.25">
      <c r="V101">
        <v>950000</v>
      </c>
      <c r="AG101">
        <v>601000</v>
      </c>
    </row>
  </sheetData>
  <sheetProtection algorithmName="SHA-512" hashValue="Un8eRx+NF2LWoc9jc4x4VYjRWzcwmu4ND4XjxDSgliBcyzvpET2oVWYST6kxWZqp61irlhMwpHY/BVZIkiRUUw==" saltValue="zlSwF3R2kPjEeyLxLltprQ==" spinCount="100000" sheet="1" objects="1" scenarios="1" selectLockedCells="1"/>
  <mergeCells count="9">
    <mergeCell ref="P8:U8"/>
    <mergeCell ref="V8:AA8"/>
    <mergeCell ref="AB8:AF8"/>
    <mergeCell ref="AG8:AM8"/>
    <mergeCell ref="B2:AM2"/>
    <mergeCell ref="B3:AM3"/>
    <mergeCell ref="B4:AM4"/>
    <mergeCell ref="B5:AM5"/>
    <mergeCell ref="C7:AM7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7173" r:id="rId4" name="btn_EditarCC">
          <controlPr locked="0" defaultSize="0" print="0" autoLine="0" r:id="rId5">
            <anchor>
              <from>
                <xdr:col>6</xdr:col>
                <xdr:colOff>95250</xdr:colOff>
                <xdr:row>0</xdr:row>
                <xdr:rowOff>314325</xdr:rowOff>
              </from>
              <to>
                <xdr:col>12</xdr:col>
                <xdr:colOff>47625</xdr:colOff>
                <xdr:row>0</xdr:row>
                <xdr:rowOff>600075</xdr:rowOff>
              </to>
            </anchor>
          </controlPr>
        </control>
      </mc:Choice>
      <mc:Fallback>
        <control shapeId="7173" r:id="rId4" name="btn_EditarCC"/>
      </mc:Fallback>
    </mc:AlternateContent>
    <mc:AlternateContent xmlns:mc="http://schemas.openxmlformats.org/markup-compatibility/2006">
      <mc:Choice Requires="x14">
        <control shapeId="7172" r:id="rId6" name="cmdEliminarCC">
          <controlPr locked="0" defaultSize="0" print="0" autoLine="0" r:id="rId7">
            <anchor>
              <from>
                <xdr:col>13</xdr:col>
                <xdr:colOff>0</xdr:colOff>
                <xdr:row>0</xdr:row>
                <xdr:rowOff>314325</xdr:rowOff>
              </from>
              <to>
                <xdr:col>18</xdr:col>
                <xdr:colOff>104775</xdr:colOff>
                <xdr:row>0</xdr:row>
                <xdr:rowOff>600075</xdr:rowOff>
              </to>
            </anchor>
          </controlPr>
        </control>
      </mc:Choice>
      <mc:Fallback>
        <control shapeId="7172" r:id="rId6" name="cmdEliminarCC"/>
      </mc:Fallback>
    </mc:AlternateContent>
    <mc:AlternateContent xmlns:mc="http://schemas.openxmlformats.org/markup-compatibility/2006">
      <mc:Choice Requires="x14">
        <control shapeId="7171" r:id="rId8" name="cmdAgregarCC">
          <controlPr locked="0" defaultSize="0" print="0" autoLine="0" r:id="rId9">
            <anchor>
              <from>
                <xdr:col>1</xdr:col>
                <xdr:colOff>161925</xdr:colOff>
                <xdr:row>0</xdr:row>
                <xdr:rowOff>314325</xdr:rowOff>
              </from>
              <to>
                <xdr:col>6</xdr:col>
                <xdr:colOff>0</xdr:colOff>
                <xdr:row>0</xdr:row>
                <xdr:rowOff>600075</xdr:rowOff>
              </to>
            </anchor>
          </controlPr>
        </control>
      </mc:Choice>
      <mc:Fallback>
        <control shapeId="7171" r:id="rId8" name="cmdAgregarCC"/>
      </mc:Fallback>
    </mc:AlternateContent>
    <mc:AlternateContent xmlns:mc="http://schemas.openxmlformats.org/markup-compatibility/2006">
      <mc:Choice Requires="x14">
        <control shapeId="7170" r:id="rId10" name="Group Box 2">
          <controlPr defaultSize="0" print="0" autoFill="0" autoPict="0">
            <anchor moveWithCells="1">
              <from>
                <xdr:col>1</xdr:col>
                <xdr:colOff>9525</xdr:colOff>
                <xdr:row>0</xdr:row>
                <xdr:rowOff>104775</xdr:rowOff>
              </from>
              <to>
                <xdr:col>19</xdr:col>
                <xdr:colOff>9525</xdr:colOff>
                <xdr:row>0</xdr:row>
                <xdr:rowOff>733425</xdr:rowOff>
              </to>
            </anchor>
          </controlPr>
        </control>
      </mc:Choice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theme="4" tint="0.79998168889431442"/>
  </sheetPr>
  <dimension ref="A1:AM9"/>
  <sheetViews>
    <sheetView topLeftCell="A2" zoomScale="130" zoomScaleNormal="130" workbookViewId="0">
      <selection activeCell="B8" sqref="B8:F8"/>
    </sheetView>
  </sheetViews>
  <sheetFormatPr baseColWidth="10" defaultRowHeight="15" x14ac:dyDescent="0.25"/>
  <cols>
    <col min="1" max="1" width="2.5703125" customWidth="1"/>
    <col min="2" max="2" width="6" bestFit="1" customWidth="1"/>
    <col min="3" max="3" width="15.7109375" customWidth="1"/>
    <col min="4" max="4" width="41.5703125" customWidth="1"/>
    <col min="5" max="5" width="13.28515625" customWidth="1"/>
    <col min="6" max="6" width="19.85546875" customWidth="1"/>
  </cols>
  <sheetData>
    <row r="1" spans="1:39" ht="60.75" customHeight="1" thickBot="1" x14ac:dyDescent="0.3">
      <c r="AM1" s="17">
        <v>0</v>
      </c>
    </row>
    <row r="2" spans="1:39" ht="42" customHeight="1" x14ac:dyDescent="0.25">
      <c r="B2" s="108" t="s">
        <v>301</v>
      </c>
      <c r="C2" s="109"/>
      <c r="D2" s="109"/>
      <c r="E2" s="109"/>
      <c r="F2" s="11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9" x14ac:dyDescent="0.25">
      <c r="B3" s="105" t="s">
        <v>37</v>
      </c>
      <c r="C3" s="106"/>
      <c r="D3" s="106"/>
      <c r="E3" s="106"/>
      <c r="F3" s="10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9" ht="34.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23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9" ht="18.75" customHeight="1" thickBot="1" x14ac:dyDescent="0.3">
      <c r="B5" s="102" t="s">
        <v>293</v>
      </c>
      <c r="C5" s="103"/>
      <c r="D5" s="103"/>
      <c r="E5" s="103"/>
      <c r="F5" s="104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9" ht="13.5" customHeight="1" x14ac:dyDescent="0.25">
      <c r="A6" s="4"/>
      <c r="B6" s="4"/>
      <c r="C6" s="4"/>
      <c r="D6" s="4"/>
      <c r="E6" s="4"/>
      <c r="F6" s="34">
        <f>F9</f>
        <v>0</v>
      </c>
    </row>
    <row r="7" spans="1:39" x14ac:dyDescent="0.25">
      <c r="A7" s="4"/>
      <c r="B7" s="131" t="s">
        <v>33</v>
      </c>
      <c r="C7" s="131"/>
      <c r="D7" s="131"/>
      <c r="E7" s="131"/>
      <c r="F7" s="131"/>
    </row>
    <row r="8" spans="1:39" ht="22.5" x14ac:dyDescent="0.25">
      <c r="A8" s="4"/>
      <c r="B8" s="96" t="s">
        <v>11</v>
      </c>
      <c r="C8" s="96" t="s">
        <v>72</v>
      </c>
      <c r="D8" s="96" t="s">
        <v>73</v>
      </c>
      <c r="E8" s="96" t="s">
        <v>74</v>
      </c>
      <c r="F8" s="97" t="s">
        <v>75</v>
      </c>
    </row>
    <row r="9" spans="1:39" x14ac:dyDescent="0.25">
      <c r="B9" s="4"/>
      <c r="C9" s="5"/>
      <c r="D9" s="28" t="s">
        <v>34</v>
      </c>
      <c r="E9" s="41">
        <v>0</v>
      </c>
      <c r="F9" s="42">
        <v>0</v>
      </c>
    </row>
  </sheetData>
  <sheetProtection algorithmName="SHA-512" hashValue="+hlwB80+q1iRgW0u8ryJsjzpexzPXPhrd7URgh64Z+xLH/ZcUBYHLNFVSXtgr9aMgxDL7iGeJ1A9wRTsrHnAnA==" saltValue="xDdf3czhXYcD9eLumvce3g==" spinCount="100000" sheet="1" objects="1" scenarios="1" selectLockedCells="1"/>
  <mergeCells count="5">
    <mergeCell ref="B7:F7"/>
    <mergeCell ref="B2:F2"/>
    <mergeCell ref="B3:F3"/>
    <mergeCell ref="B4:F4"/>
    <mergeCell ref="B5:F5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197" r:id="rId4" name="btn_EditarRetenciones">
          <controlPr locked="0" defaultSize="0" print="0" autoLine="0" r:id="rId5">
            <anchor>
              <from>
                <xdr:col>2</xdr:col>
                <xdr:colOff>704850</xdr:colOff>
                <xdr:row>0</xdr:row>
                <xdr:rowOff>304800</xdr:rowOff>
              </from>
              <to>
                <xdr:col>3</xdr:col>
                <xdr:colOff>533400</xdr:colOff>
                <xdr:row>0</xdr:row>
                <xdr:rowOff>590550</xdr:rowOff>
              </to>
            </anchor>
          </controlPr>
        </control>
      </mc:Choice>
      <mc:Fallback>
        <control shapeId="8197" r:id="rId4" name="btn_EditarRetenciones"/>
      </mc:Fallback>
    </mc:AlternateContent>
    <mc:AlternateContent xmlns:mc="http://schemas.openxmlformats.org/markup-compatibility/2006">
      <mc:Choice Requires="x14">
        <control shapeId="8196" r:id="rId6" name="cmdEliminarRetenciones">
          <controlPr locked="0" defaultSize="0" print="0" autoLine="0" r:id="rId7">
            <anchor>
              <from>
                <xdr:col>3</xdr:col>
                <xdr:colOff>647700</xdr:colOff>
                <xdr:row>0</xdr:row>
                <xdr:rowOff>304800</xdr:rowOff>
              </from>
              <to>
                <xdr:col>3</xdr:col>
                <xdr:colOff>1495425</xdr:colOff>
                <xdr:row>0</xdr:row>
                <xdr:rowOff>590550</xdr:rowOff>
              </to>
            </anchor>
          </controlPr>
        </control>
      </mc:Choice>
      <mc:Fallback>
        <control shapeId="8196" r:id="rId6" name="cmdEliminarRetenciones"/>
      </mc:Fallback>
    </mc:AlternateContent>
    <mc:AlternateContent xmlns:mc="http://schemas.openxmlformats.org/markup-compatibility/2006">
      <mc:Choice Requires="x14">
        <control shapeId="8195" r:id="rId8" name="cmdAgregarRetenciones">
          <controlPr locked="0" defaultSize="0" print="0" autoLine="0" r:id="rId9">
            <anchor>
              <from>
                <xdr:col>1</xdr:col>
                <xdr:colOff>133350</xdr:colOff>
                <xdr:row>0</xdr:row>
                <xdr:rowOff>304800</xdr:rowOff>
              </from>
              <to>
                <xdr:col>2</xdr:col>
                <xdr:colOff>590550</xdr:colOff>
                <xdr:row>0</xdr:row>
                <xdr:rowOff>590550</xdr:rowOff>
              </to>
            </anchor>
          </controlPr>
        </control>
      </mc:Choice>
      <mc:Fallback>
        <control shapeId="8195" r:id="rId8" name="cmdAgregarRetenciones"/>
      </mc:Fallback>
    </mc:AlternateContent>
    <mc:AlternateContent xmlns:mc="http://schemas.openxmlformats.org/markup-compatibility/2006">
      <mc:Choice Requires="x14">
        <control shapeId="8194" r:id="rId10" name="Group Box 2">
          <controlPr defaultSize="0" print="0" autoFill="0" autoPict="0">
            <anchor moveWithCells="1">
              <from>
                <xdr:col>0</xdr:col>
                <xdr:colOff>171450</xdr:colOff>
                <xdr:row>0</xdr:row>
                <xdr:rowOff>95250</xdr:rowOff>
              </from>
              <to>
                <xdr:col>3</xdr:col>
                <xdr:colOff>1647825</xdr:colOff>
                <xdr:row>0</xdr:row>
                <xdr:rowOff>704850</xdr:rowOff>
              </to>
            </anchor>
          </controlPr>
        </control>
      </mc:Choice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theme="4" tint="0.79998168889431442"/>
  </sheetPr>
  <dimension ref="A1:AR8"/>
  <sheetViews>
    <sheetView zoomScale="160" zoomScaleNormal="160" workbookViewId="0">
      <selection activeCell="B7" sqref="B7:AI7"/>
    </sheetView>
  </sheetViews>
  <sheetFormatPr baseColWidth="10" defaultRowHeight="15" x14ac:dyDescent="0.25"/>
  <cols>
    <col min="1" max="1" width="2" customWidth="1"/>
    <col min="2" max="2" width="6.140625" customWidth="1"/>
    <col min="3" max="35" width="2.7109375" customWidth="1"/>
  </cols>
  <sheetData>
    <row r="1" spans="1:44" ht="59.25" customHeight="1" thickBot="1" x14ac:dyDescent="0.3">
      <c r="B1" s="17">
        <v>0</v>
      </c>
      <c r="AR1" s="17"/>
    </row>
    <row r="2" spans="1:44" ht="42" customHeight="1" x14ac:dyDescent="0.25">
      <c r="B2" s="108" t="s">
        <v>301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10"/>
    </row>
    <row r="3" spans="1:44" x14ac:dyDescent="0.25">
      <c r="B3" s="105" t="s">
        <v>37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7"/>
    </row>
    <row r="4" spans="1:44" ht="35.25" customHeight="1" x14ac:dyDescent="0.25">
      <c r="B4" s="122" t="str">
        <f>"SAF " &amp; IF('Datos de la RC'!D8="","NO INGRESADO",'Datos de la RC'!D8) &amp; IF('Datos de la RC'!D9="",""," - " &amp; 'Datos de la RC'!D9)</f>
        <v>SAF NO INGRESADO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23"/>
    </row>
    <row r="5" spans="1:44" ht="18.75" customHeight="1" thickBot="1" x14ac:dyDescent="0.3">
      <c r="B5" s="102" t="s">
        <v>76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4"/>
    </row>
    <row r="6" spans="1:44" ht="12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8">
        <f>AD8</f>
        <v>0</v>
      </c>
      <c r="AE6" s="4"/>
      <c r="AF6" s="4"/>
      <c r="AG6" s="4"/>
      <c r="AH6" s="4"/>
      <c r="AI6" s="4"/>
    </row>
    <row r="7" spans="1:44" ht="18.75" customHeight="1" x14ac:dyDescent="0.25">
      <c r="A7" s="4"/>
      <c r="B7" s="40" t="s">
        <v>11</v>
      </c>
      <c r="C7" s="124" t="s">
        <v>77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</row>
    <row r="8" spans="1:44" x14ac:dyDescent="0.25">
      <c r="W8" s="132" t="s">
        <v>36</v>
      </c>
      <c r="X8" s="132"/>
      <c r="Y8" s="132"/>
      <c r="Z8" s="132"/>
      <c r="AA8" s="132"/>
      <c r="AB8" s="132"/>
      <c r="AC8" s="132"/>
      <c r="AD8" s="133">
        <v>0</v>
      </c>
      <c r="AE8" s="133"/>
      <c r="AF8" s="133"/>
      <c r="AG8" s="133"/>
      <c r="AH8" s="133"/>
      <c r="AI8" s="133"/>
    </row>
  </sheetData>
  <sheetProtection algorithmName="SHA-512" hashValue="knc2qIRkArG/vnpaWtZVeK6OOfEM8Zvhq2/y1dfTcXpsAWrzQSs+yCEYqjjJqGuC2NTtTE4sZdjqsgPPyGHk7A==" saltValue="j0toj83RL4OfKttPAR04uA==" spinCount="100000" sheet="1" objects="1" scenarios="1" selectLockedCells="1"/>
  <mergeCells count="7">
    <mergeCell ref="W8:AC8"/>
    <mergeCell ref="AD8:AI8"/>
    <mergeCell ref="B2:AI2"/>
    <mergeCell ref="B3:AI3"/>
    <mergeCell ref="B4:AI4"/>
    <mergeCell ref="B5:AI5"/>
    <mergeCell ref="C7:AI7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9221" r:id="rId4" name="btn_EditarAnticipos">
          <controlPr locked="0" defaultSize="0" print="0" autoLine="0" autoPict="0" r:id="rId5">
            <anchor>
              <from>
                <xdr:col>5</xdr:col>
                <xdr:colOff>161925</xdr:colOff>
                <xdr:row>0</xdr:row>
                <xdr:rowOff>285750</xdr:rowOff>
              </from>
              <to>
                <xdr:col>10</xdr:col>
                <xdr:colOff>133350</xdr:colOff>
                <xdr:row>0</xdr:row>
                <xdr:rowOff>571500</xdr:rowOff>
              </to>
            </anchor>
          </controlPr>
        </control>
      </mc:Choice>
      <mc:Fallback>
        <control shapeId="9221" r:id="rId4" name="btn_EditarAnticipos"/>
      </mc:Fallback>
    </mc:AlternateContent>
    <mc:AlternateContent xmlns:mc="http://schemas.openxmlformats.org/markup-compatibility/2006">
      <mc:Choice Requires="x14">
        <control shapeId="9219" r:id="rId6" name="cmdAgregarAnticipo">
          <controlPr locked="0" defaultSize="0" print="0" autoLine="0" r:id="rId7">
            <anchor>
              <from>
                <xdr:col>1</xdr:col>
                <xdr:colOff>104775</xdr:colOff>
                <xdr:row>0</xdr:row>
                <xdr:rowOff>285750</xdr:rowOff>
              </from>
              <to>
                <xdr:col>5</xdr:col>
                <xdr:colOff>85725</xdr:colOff>
                <xdr:row>0</xdr:row>
                <xdr:rowOff>571500</xdr:rowOff>
              </to>
            </anchor>
          </controlPr>
        </control>
      </mc:Choice>
      <mc:Fallback>
        <control shapeId="9219" r:id="rId6" name="cmdAgregarAnticipo"/>
      </mc:Fallback>
    </mc:AlternateContent>
    <mc:AlternateContent xmlns:mc="http://schemas.openxmlformats.org/markup-compatibility/2006">
      <mc:Choice Requires="x14">
        <control shapeId="9220" r:id="rId8" name="cmdEliminarAnticipo">
          <controlPr locked="0" defaultSize="0" print="0" autoLine="0" autoPict="0" r:id="rId9">
            <anchor>
              <from>
                <xdr:col>11</xdr:col>
                <xdr:colOff>28575</xdr:colOff>
                <xdr:row>0</xdr:row>
                <xdr:rowOff>285750</xdr:rowOff>
              </from>
              <to>
                <xdr:col>16</xdr:col>
                <xdr:colOff>9525</xdr:colOff>
                <xdr:row>0</xdr:row>
                <xdr:rowOff>571500</xdr:rowOff>
              </to>
            </anchor>
          </controlPr>
        </control>
      </mc:Choice>
      <mc:Fallback>
        <control shapeId="9220" r:id="rId8" name="cmdEliminarAnticipo"/>
      </mc:Fallback>
    </mc:AlternateContent>
    <mc:AlternateContent xmlns:mc="http://schemas.openxmlformats.org/markup-compatibility/2006">
      <mc:Choice Requires="x14">
        <control shapeId="9218" r:id="rId10" name="Group Box 2">
          <controlPr defaultSize="0" print="0" autoFill="0" autoPict="0">
            <anchor moveWithCells="1">
              <from>
                <xdr:col>0</xdr:col>
                <xdr:colOff>133350</xdr:colOff>
                <xdr:row>0</xdr:row>
                <xdr:rowOff>104775</xdr:rowOff>
              </from>
              <to>
                <xdr:col>16</xdr:col>
                <xdr:colOff>114300</xdr:colOff>
                <xdr:row>0</xdr:row>
                <xdr:rowOff>704850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Datos de la RC</vt:lpstr>
      <vt:lpstr>Instrumentos Legales</vt:lpstr>
      <vt:lpstr>Responsables</vt:lpstr>
      <vt:lpstr>Amp-Dism</vt:lpstr>
      <vt:lpstr>Remesas</vt:lpstr>
      <vt:lpstr>RENADM</vt:lpstr>
      <vt:lpstr>Cajas Chicas</vt:lpstr>
      <vt:lpstr>Retenciones Pendientes</vt:lpstr>
      <vt:lpstr>Anticipos Com. Serv.</vt:lpstr>
      <vt:lpstr>Otros fondos</vt:lpstr>
      <vt:lpstr>Ajustes</vt:lpstr>
      <vt:lpstr>Balance de la Rendición</vt:lpstr>
      <vt:lpstr>Versiones del sistema</vt:lpstr>
      <vt:lpstr>datos</vt:lpstr>
      <vt:lpstr>'Datos de la RC'!Área_de_impresión</vt:lpstr>
      <vt:lpstr>bancos</vt:lpstr>
      <vt:lpstr>fuentes</vt:lpstr>
      <vt:lpstr>instrumentos</vt:lpstr>
      <vt:lpstr>semestres</vt:lpstr>
      <vt:lpstr>'Instrumentos Legales'!Títulos_a_imprimir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Cuello</dc:creator>
  <cp:lastModifiedBy>Franco Cuello</cp:lastModifiedBy>
  <cp:lastPrinted>2025-05-22T00:46:30Z</cp:lastPrinted>
  <dcterms:created xsi:type="dcterms:W3CDTF">2024-12-03T01:36:35Z</dcterms:created>
  <dcterms:modified xsi:type="dcterms:W3CDTF">2025-06-24T15:15:07Z</dcterms:modified>
</cp:coreProperties>
</file>